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201"/>
  <workbookPr showInkAnnotation="0" codeName="DieseArbeitsmappe"/>
  <mc:AlternateContent xmlns:mc="http://schemas.openxmlformats.org/markup-compatibility/2006">
    <mc:Choice Requires="x15">
      <x15ac:absPath xmlns:x15ac="http://schemas.microsoft.com/office/spreadsheetml/2010/11/ac" url="C:\Users\bmoriarty\Documents\_book\2016 Excel Functions and Formulas\_CompanionDisc\EXCEL.Examples\"/>
    </mc:Choice>
  </mc:AlternateContent>
  <bookViews>
    <workbookView xWindow="0" yWindow="1905" windowWidth="15360" windowHeight="8040" tabRatio="322"/>
  </bookViews>
  <sheets>
    <sheet name="format weekday" sheetId="1" r:id="rId1"/>
    <sheet name="WEEKDAY for weekend" sheetId="29" r:id="rId2"/>
    <sheet name="IF TODAY" sheetId="2" r:id="rId3"/>
    <sheet name="TEXT" sheetId="3" r:id="rId4"/>
    <sheet name="format NOW" sheetId="4" r:id="rId5"/>
    <sheet name="format NOW (2)" sheetId="5" r:id="rId6"/>
    <sheet name="DATE" sheetId="6" r:id="rId7"/>
    <sheet name="DATE LEFT MID RIGHT" sheetId="7" r:id="rId8"/>
    <sheet name="TEXT DATE" sheetId="8" r:id="rId9"/>
    <sheet name="DATEVALUE" sheetId="9" r:id="rId10"/>
    <sheet name="YEAR" sheetId="10" r:id="rId11"/>
    <sheet name="MONTH" sheetId="30" r:id="rId12"/>
    <sheet name="DAY" sheetId="31" r:id="rId13"/>
    <sheet name="MONTH DAY" sheetId="11" r:id="rId14"/>
    <sheet name="DATE YEAR MONTH" sheetId="12" r:id="rId15"/>
    <sheet name="EOMONTH" sheetId="13" r:id="rId16"/>
    <sheet name="DAYS360" sheetId="14" r:id="rId17"/>
    <sheet name="WEEKDAY if or" sheetId="16" r:id="rId18"/>
    <sheet name="WEEKNUM" sheetId="17" r:id="rId19"/>
    <sheet name="WORKDAY" sheetId="19" r:id="rId20"/>
    <sheet name="WORKDAY holidays" sheetId="22" r:id="rId21"/>
    <sheet name="NETWORKDAYS" sheetId="23" r:id="rId22"/>
    <sheet name="DATEDIF year" sheetId="24" r:id="rId23"/>
    <sheet name="DATEDIF year month" sheetId="25" r:id="rId24"/>
    <sheet name="WEEKDAY" sheetId="32" r:id="rId25"/>
    <sheet name="TIMEVALUE" sheetId="26" r:id="rId26"/>
    <sheet name="FORMAT HHMM" sheetId="33" r:id="rId27"/>
    <sheet name="HOUR MINUTE" sheetId="27" r:id="rId28"/>
    <sheet name="TIME" sheetId="28" r:id="rId29"/>
  </sheets>
  <calcPr calcId="171027"/>
</workbook>
</file>

<file path=xl/calcChain.xml><?xml version="1.0" encoding="utf-8"?>
<calcChain xmlns="http://schemas.openxmlformats.org/spreadsheetml/2006/main">
  <c r="C3" i="13" l="1"/>
  <c r="C4" i="13"/>
  <c r="C5" i="13"/>
  <c r="C6" i="13"/>
  <c r="C7" i="13"/>
  <c r="C8" i="13"/>
  <c r="C9" i="13"/>
  <c r="C10" i="13"/>
  <c r="C2" i="13"/>
  <c r="B3" i="17" l="1"/>
  <c r="B4" i="17"/>
  <c r="B5" i="17"/>
  <c r="B6" i="17"/>
  <c r="B7" i="17"/>
  <c r="B8" i="17"/>
  <c r="B9" i="17"/>
  <c r="B10" i="17"/>
  <c r="B2" i="17"/>
  <c r="C3" i="19"/>
  <c r="C4" i="19"/>
  <c r="C5" i="19"/>
  <c r="C6" i="19"/>
  <c r="C7" i="19"/>
  <c r="C8" i="19"/>
  <c r="C9" i="19"/>
  <c r="C10" i="19"/>
  <c r="C11" i="19"/>
  <c r="C2" i="19"/>
  <c r="D3" i="22"/>
  <c r="D2" i="22"/>
  <c r="D3" i="23"/>
  <c r="D4" i="23"/>
  <c r="D5" i="23"/>
  <c r="D6" i="23"/>
  <c r="D2" i="23"/>
  <c r="A2" i="1" l="1"/>
  <c r="A3" i="1" s="1"/>
  <c r="C10" i="9"/>
  <c r="C2" i="9"/>
  <c r="C9" i="9"/>
  <c r="C8" i="9"/>
  <c r="C7" i="9"/>
  <c r="C6" i="9"/>
  <c r="C5" i="9"/>
  <c r="C4" i="9"/>
  <c r="C3" i="9"/>
  <c r="B9" i="10"/>
  <c r="B10" i="10"/>
  <c r="B8" i="10"/>
  <c r="A7" i="10"/>
  <c r="B7" i="10" s="1"/>
  <c r="B3" i="10"/>
  <c r="B4" i="10"/>
  <c r="B5" i="10"/>
  <c r="B6" i="10"/>
  <c r="B2" i="10"/>
  <c r="B3" i="30"/>
  <c r="B4" i="30"/>
  <c r="B5" i="30"/>
  <c r="B6" i="30"/>
  <c r="A7" i="30"/>
  <c r="B7" i="30" s="1"/>
  <c r="B8" i="30"/>
  <c r="B9" i="30"/>
  <c r="B10" i="30"/>
  <c r="B2" i="30"/>
  <c r="B2" i="31"/>
  <c r="B3" i="31"/>
  <c r="B4" i="31"/>
  <c r="B5" i="31"/>
  <c r="B6" i="31"/>
  <c r="A7" i="31"/>
  <c r="B7" i="31" s="1"/>
  <c r="B8" i="31"/>
  <c r="B9" i="31"/>
  <c r="B10" i="31"/>
  <c r="C10" i="11"/>
  <c r="C2" i="11"/>
  <c r="C8" i="11"/>
  <c r="C6" i="11"/>
  <c r="C3" i="11"/>
  <c r="C4" i="11"/>
  <c r="C9" i="11"/>
  <c r="C5" i="11"/>
  <c r="C7" i="11"/>
  <c r="C10" i="12"/>
  <c r="C9" i="12"/>
  <c r="C8" i="12"/>
  <c r="C7" i="12"/>
  <c r="C6" i="12"/>
  <c r="C5" i="12"/>
  <c r="C4" i="12"/>
  <c r="C2" i="12"/>
  <c r="C3" i="12"/>
  <c r="C2" i="14"/>
  <c r="C3" i="14"/>
  <c r="C4" i="14"/>
  <c r="C5" i="14"/>
  <c r="C6" i="14"/>
  <c r="C7" i="14"/>
  <c r="C8" i="14"/>
  <c r="C9" i="14"/>
  <c r="C10" i="14"/>
  <c r="A2" i="16"/>
  <c r="B2" i="16" s="1"/>
  <c r="A2" i="29"/>
  <c r="A3" i="29" s="1"/>
  <c r="C3" i="22"/>
  <c r="C4" i="22"/>
  <c r="D4" i="22" s="1"/>
  <c r="C5" i="22"/>
  <c r="D5" i="22" s="1"/>
  <c r="C6" i="22"/>
  <c r="D6" i="22" s="1"/>
  <c r="C3" i="24"/>
  <c r="D3" i="24" s="1"/>
  <c r="C4" i="24"/>
  <c r="D4" i="24" s="1"/>
  <c r="C5" i="24"/>
  <c r="D5" i="24" s="1"/>
  <c r="C6" i="24"/>
  <c r="D6" i="24" s="1"/>
  <c r="C7" i="24"/>
  <c r="D7" i="24" s="1"/>
  <c r="C8" i="24"/>
  <c r="D8" i="24" s="1"/>
  <c r="C9" i="24"/>
  <c r="D9" i="24" s="1"/>
  <c r="C10" i="24"/>
  <c r="D10" i="24" s="1"/>
  <c r="C2" i="24"/>
  <c r="D2" i="24" s="1"/>
  <c r="C2" i="25"/>
  <c r="D2" i="25" s="1"/>
  <c r="C3" i="25"/>
  <c r="D3" i="25" s="1"/>
  <c r="C4" i="25"/>
  <c r="D4" i="25" s="1"/>
  <c r="C5" i="25"/>
  <c r="D5" i="25" s="1"/>
  <c r="C6" i="25"/>
  <c r="D6" i="25" s="1"/>
  <c r="C7" i="25"/>
  <c r="D7" i="25" s="1"/>
  <c r="C8" i="25"/>
  <c r="D8" i="25" s="1"/>
  <c r="C9" i="25"/>
  <c r="D9" i="25" s="1"/>
  <c r="C10" i="25"/>
  <c r="D10" i="25" s="1"/>
  <c r="B7" i="32"/>
  <c r="B6" i="32"/>
  <c r="B5" i="32"/>
  <c r="B4" i="32"/>
  <c r="D3" i="26"/>
  <c r="D4" i="26"/>
  <c r="D5" i="26"/>
  <c r="D6" i="26"/>
  <c r="D7" i="26"/>
  <c r="D8" i="26"/>
  <c r="D9" i="26"/>
  <c r="D10" i="26"/>
  <c r="D2" i="26"/>
  <c r="B3" i="26"/>
  <c r="B4" i="26"/>
  <c r="B5" i="26"/>
  <c r="B6" i="26"/>
  <c r="B7" i="26"/>
  <c r="B8" i="26"/>
  <c r="B9" i="26"/>
  <c r="B10" i="26"/>
  <c r="B2" i="26"/>
  <c r="D10" i="27"/>
  <c r="D9" i="27"/>
  <c r="D2" i="27"/>
  <c r="D8" i="27"/>
  <c r="D7" i="27"/>
  <c r="D6" i="27"/>
  <c r="D5" i="27"/>
  <c r="D4" i="27"/>
  <c r="D3" i="27"/>
  <c r="E10" i="28"/>
  <c r="E9" i="28"/>
  <c r="E8" i="28"/>
  <c r="E7" i="28"/>
  <c r="E6" i="28"/>
  <c r="E3" i="28"/>
  <c r="E4" i="28"/>
  <c r="E5" i="28"/>
  <c r="E2" i="28"/>
  <c r="D1" i="2"/>
  <c r="A2" i="2"/>
  <c r="B2" i="2" s="1"/>
  <c r="B1" i="3"/>
  <c r="B2" i="3"/>
  <c r="A3" i="4"/>
  <c r="A1" i="4"/>
  <c r="B1" i="5"/>
  <c r="B2" i="5" s="1"/>
  <c r="A5" i="5" s="1"/>
  <c r="D10" i="6"/>
  <c r="D9" i="6"/>
  <c r="D8" i="6"/>
  <c r="D3" i="6"/>
  <c r="D4" i="6"/>
  <c r="D5" i="6"/>
  <c r="D6" i="6"/>
  <c r="D7" i="6"/>
  <c r="D2" i="6"/>
  <c r="B9" i="7"/>
  <c r="B10" i="7"/>
  <c r="B3" i="7"/>
  <c r="B4" i="7"/>
  <c r="B5" i="7"/>
  <c r="B6" i="7"/>
  <c r="B7" i="7"/>
  <c r="B8" i="7"/>
  <c r="B2" i="7"/>
  <c r="B3" i="8"/>
  <c r="B4" i="8"/>
  <c r="B5" i="8"/>
  <c r="B6" i="8"/>
  <c r="B7" i="8"/>
  <c r="B8" i="8"/>
  <c r="B9" i="8"/>
  <c r="B10" i="8"/>
  <c r="B2" i="8"/>
  <c r="D2" i="16" l="1"/>
  <c r="A4" i="3"/>
  <c r="A3" i="16"/>
  <c r="A4" i="16" s="1"/>
  <c r="D4" i="16" s="1"/>
  <c r="A3" i="2"/>
  <c r="B3" i="2" s="1"/>
  <c r="B2" i="29"/>
  <c r="A4" i="29"/>
  <c r="B3" i="29"/>
  <c r="C3" i="29"/>
  <c r="A4" i="1"/>
  <c r="B3" i="1"/>
  <c r="B2" i="1"/>
  <c r="C2" i="29"/>
  <c r="D3" i="16" l="1"/>
  <c r="B4" i="16"/>
  <c r="A5" i="16"/>
  <c r="B5" i="16" s="1"/>
  <c r="B3" i="16"/>
  <c r="A4" i="2"/>
  <c r="B4" i="2" s="1"/>
  <c r="B4" i="1"/>
  <c r="A5" i="1"/>
  <c r="A5" i="29"/>
  <c r="C4" i="29"/>
  <c r="B4" i="29"/>
  <c r="A6" i="16" l="1"/>
  <c r="A7" i="16" s="1"/>
  <c r="D5" i="16"/>
  <c r="A5" i="2"/>
  <c r="B5" i="2" s="1"/>
  <c r="A6" i="29"/>
  <c r="B5" i="29"/>
  <c r="C5" i="29"/>
  <c r="A6" i="1"/>
  <c r="B5" i="1"/>
  <c r="D6" i="16"/>
  <c r="B6" i="16" l="1"/>
  <c r="A6" i="2"/>
  <c r="B6" i="2" s="1"/>
  <c r="A8" i="16"/>
  <c r="D7" i="16"/>
  <c r="B7" i="16"/>
  <c r="B6" i="1"/>
  <c r="A7" i="1"/>
  <c r="A7" i="29"/>
  <c r="C6" i="29"/>
  <c r="B6" i="29"/>
  <c r="A7" i="2" l="1"/>
  <c r="B7" i="2" s="1"/>
  <c r="A8" i="29"/>
  <c r="B7" i="29"/>
  <c r="C7" i="29"/>
  <c r="A8" i="1"/>
  <c r="B7" i="1"/>
  <c r="D8" i="16"/>
  <c r="A9" i="16"/>
  <c r="B8" i="16"/>
  <c r="A8" i="2" l="1"/>
  <c r="B8" i="2" s="1"/>
  <c r="A10" i="16"/>
  <c r="D9" i="16"/>
  <c r="B9" i="16"/>
  <c r="A9" i="29"/>
  <c r="C8" i="29"/>
  <c r="B8" i="29"/>
  <c r="B8" i="1"/>
  <c r="A9" i="1"/>
  <c r="A9" i="2" l="1"/>
  <c r="B9" i="2" s="1"/>
  <c r="B9" i="1"/>
  <c r="A10" i="1"/>
  <c r="B10" i="1" s="1"/>
  <c r="A10" i="29"/>
  <c r="B9" i="29"/>
  <c r="C9" i="29"/>
  <c r="D10" i="16"/>
  <c r="B10" i="16"/>
  <c r="A10" i="2" l="1"/>
  <c r="B10" i="2" s="1"/>
  <c r="C10" i="29"/>
  <c r="B10" i="29"/>
</calcChain>
</file>

<file path=xl/sharedStrings.xml><?xml version="1.0" encoding="utf-8"?>
<sst xmlns="http://schemas.openxmlformats.org/spreadsheetml/2006/main" count="185" uniqueCount="121">
  <si>
    <t>Date</t>
  </si>
  <si>
    <t>weekday</t>
  </si>
  <si>
    <t>weekday (format)</t>
  </si>
  <si>
    <t>weekday(formula)</t>
  </si>
  <si>
    <t>date</t>
  </si>
  <si>
    <t>future (y/n)</t>
  </si>
  <si>
    <t>start</t>
  </si>
  <si>
    <t>end</t>
  </si>
  <si>
    <t>year</t>
  </si>
  <si>
    <t>month</t>
  </si>
  <si>
    <t>day</t>
  </si>
  <si>
    <t>old date</t>
  </si>
  <si>
    <t>new date</t>
  </si>
  <si>
    <t>2004.11.21</t>
  </si>
  <si>
    <t>2001.09.15</t>
  </si>
  <si>
    <t>2002.03.11</t>
  </si>
  <si>
    <t>2001.12.13</t>
  </si>
  <si>
    <t>2004.08.30</t>
  </si>
  <si>
    <t>2001.04.08</t>
  </si>
  <si>
    <t>2000.03.23</t>
  </si>
  <si>
    <t>2000.07.24</t>
  </si>
  <si>
    <t>2000.09.19</t>
  </si>
  <si>
    <t>07102004</t>
  </si>
  <si>
    <t>21082001</t>
  </si>
  <si>
    <t>01012001</t>
  </si>
  <si>
    <t>11/03/03</t>
  </si>
  <si>
    <t>12/04/03</t>
  </si>
  <si>
    <t>days</t>
  </si>
  <si>
    <t>01/21/04</t>
  </si>
  <si>
    <t>03/13/2004</t>
  </si>
  <si>
    <t>10/05/04</t>
  </si>
  <si>
    <t>11/13/04</t>
  </si>
  <si>
    <t>08/24/2004</t>
  </si>
  <si>
    <t>09/04/2004</t>
  </si>
  <si>
    <t>12/12/2003</t>
  </si>
  <si>
    <t>05/09/04</t>
  </si>
  <si>
    <t>07/8/04</t>
  </si>
  <si>
    <t>7/7/03</t>
  </si>
  <si>
    <t>8/6/03</t>
  </si>
  <si>
    <t>12/22/03</t>
  </si>
  <si>
    <t>04/7/2004</t>
  </si>
  <si>
    <t>10/04/04</t>
  </si>
  <si>
    <t>8/8/04</t>
  </si>
  <si>
    <t>january 1999</t>
  </si>
  <si>
    <t>12/2005</t>
  </si>
  <si>
    <t>employee</t>
  </si>
  <si>
    <t>ranking</t>
  </si>
  <si>
    <t>Smith</t>
  </si>
  <si>
    <t>Kerry</t>
  </si>
  <si>
    <t>Brown</t>
  </si>
  <si>
    <t>Stone</t>
  </si>
  <si>
    <t>Wall</t>
  </si>
  <si>
    <t>Miller</t>
  </si>
  <si>
    <t>Butler</t>
  </si>
  <si>
    <t>Fletcher</t>
  </si>
  <si>
    <t>Denver</t>
  </si>
  <si>
    <t>birthday</t>
  </si>
  <si>
    <t>offset</t>
  </si>
  <si>
    <t>end of month</t>
  </si>
  <si>
    <t>hours</t>
  </si>
  <si>
    <t>payment</t>
  </si>
  <si>
    <t>week</t>
  </si>
  <si>
    <t>days (estimate)</t>
  </si>
  <si>
    <t>text</t>
  </si>
  <si>
    <t>Step 1</t>
  </si>
  <si>
    <t>Step 2</t>
  </si>
  <si>
    <t>Step 3</t>
  </si>
  <si>
    <t>Step 4</t>
  </si>
  <si>
    <t>Step 5</t>
  </si>
  <si>
    <t>step 1</t>
  </si>
  <si>
    <t>step 2</t>
  </si>
  <si>
    <t>step 3</t>
  </si>
  <si>
    <t>step 4</t>
  </si>
  <si>
    <t>step 5</t>
  </si>
  <si>
    <t>today</t>
  </si>
  <si>
    <t>age</t>
  </si>
  <si>
    <t>age in years and month</t>
  </si>
  <si>
    <t>time</t>
  </si>
  <si>
    <t>start: 14:05</t>
  </si>
  <si>
    <t>start: 14:08</t>
  </si>
  <si>
    <t>start: 16:59</t>
  </si>
  <si>
    <t>start: 09:12</t>
  </si>
  <si>
    <t>start: 21:55</t>
  </si>
  <si>
    <t>start: 23:10</t>
  </si>
  <si>
    <t>start: 14:54</t>
  </si>
  <si>
    <t>start: 11:12</t>
  </si>
  <si>
    <t>start: 02:13</t>
  </si>
  <si>
    <t>end: 16:10</t>
  </si>
  <si>
    <t>end: 18:11</t>
  </si>
  <si>
    <t>end: 13:12</t>
  </si>
  <si>
    <t>end: 17:59</t>
  </si>
  <si>
    <t>end: 23:14</t>
  </si>
  <si>
    <t>end: 23:45</t>
  </si>
  <si>
    <t>end: 17:16</t>
  </si>
  <si>
    <t>end: 13:17</t>
  </si>
  <si>
    <t>end: 04:15</t>
  </si>
  <si>
    <t>Brian</t>
  </si>
  <si>
    <t>Sue</t>
  </si>
  <si>
    <t>Walter</t>
  </si>
  <si>
    <t>Joseph</t>
  </si>
  <si>
    <t>David</t>
  </si>
  <si>
    <t>Wayne</t>
  </si>
  <si>
    <t>Donald</t>
  </si>
  <si>
    <t>Leon</t>
  </si>
  <si>
    <t>Mark</t>
  </si>
  <si>
    <t>hourly rates (monday to Friday)</t>
  </si>
  <si>
    <t>hourly rates (saturday to Sunday)</t>
  </si>
  <si>
    <t>start-time</t>
  </si>
  <si>
    <t>end-time</t>
  </si>
  <si>
    <t>Name</t>
  </si>
  <si>
    <t>Hour</t>
  </si>
  <si>
    <t>Minute</t>
  </si>
  <si>
    <t>Second</t>
  </si>
  <si>
    <t>Result</t>
  </si>
  <si>
    <t>holidays</t>
  </si>
  <si>
    <t>workdays</t>
  </si>
  <si>
    <t>christmas</t>
  </si>
  <si>
    <t>week 1 of Advent</t>
  </si>
  <si>
    <t>week 2 of Advent</t>
  </si>
  <si>
    <t>week 3 of Advent</t>
  </si>
  <si>
    <t>week 4 of Advent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</si>
</sst>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164" formatCode="dddd"/>
    <numFmt numFmtId="165" formatCode="[$-F400]h:mm:ss\ AM/PM"/>
    <numFmt numFmtId="166" formatCode="h:mm;@"/>
    <numFmt numFmtId="167" formatCode="ddd"/>
    <numFmt numFmtId="168" formatCode="_-* #,##0.00\ [$€-1]_-;\-* #,##0.00\ [$€-1]_-;_-* &quot;-&quot;??\ [$€-1]_-"/>
    <numFmt numFmtId="169" formatCode="[$-F800]dddd\,\ mmmm\ dd\,\ yyyy"/>
    <numFmt numFmtId="170" formatCode="[$$-409]#,##0.00"/>
    <numFmt numFmtId="171" formatCode="0\ "/>
    <numFmt numFmtId="172" formatCode="00&quot;:&quot;00"/>
    <numFmt numFmtId="173" formatCode="[$-409]m/d/yy\ h:mm\ AM/PM;@"/>
  </numFmts>
  <fonts count="4" x14ac:knownFonts="1">
    <font>
      <sz val="10"/>
      <name val="Arial"/>
    </font>
    <font>
      <sz val="10"/>
      <name val="Arial"/>
    </font>
    <font>
      <b/>
      <sz val="10"/>
      <name val="Arial"/>
      <family val="2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8" fontId="1" fillId="0" borderId="0" applyFont="0" applyFill="0" applyBorder="0" applyAlignment="0" applyProtection="0"/>
  </cellStyleXfs>
  <cellXfs count="58">
    <xf numFmtId="0" fontId="0" fillId="0" borderId="0" xfId="0"/>
    <xf numFmtId="0" fontId="2" fillId="0" borderId="1" xfId="0" applyFont="1" applyBorder="1"/>
    <xf numFmtId="14" fontId="0" fillId="0" borderId="0" xfId="0" applyNumberFormat="1"/>
    <xf numFmtId="164" fontId="1" fillId="0" borderId="0" xfId="0" applyNumberFormat="1" applyFont="1" applyAlignment="1">
      <alignment horizontal="left"/>
    </xf>
    <xf numFmtId="0" fontId="2" fillId="0" borderId="0" xfId="0" applyFont="1"/>
    <xf numFmtId="14" fontId="2" fillId="0" borderId="0" xfId="0" applyNumberFormat="1" applyFont="1"/>
    <xf numFmtId="0" fontId="0" fillId="0" borderId="0" xfId="0" applyAlignment="1">
      <alignment horizontal="center"/>
    </xf>
    <xf numFmtId="0" fontId="2" fillId="0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14" fontId="0" fillId="0" borderId="0" xfId="0" applyNumberFormat="1" applyAlignment="1">
      <alignment horizontal="center"/>
    </xf>
    <xf numFmtId="14" fontId="1" fillId="0" borderId="0" xfId="0" applyNumberFormat="1" applyFont="1"/>
    <xf numFmtId="0" fontId="1" fillId="0" borderId="0" xfId="0" applyFont="1" applyAlignment="1">
      <alignment horizontal="center"/>
    </xf>
    <xf numFmtId="22" fontId="0" fillId="0" borderId="0" xfId="0" applyNumberFormat="1"/>
    <xf numFmtId="20" fontId="0" fillId="0" borderId="0" xfId="0" applyNumberFormat="1"/>
    <xf numFmtId="166" fontId="0" fillId="0" borderId="0" xfId="0" applyNumberFormat="1"/>
    <xf numFmtId="0" fontId="2" fillId="0" borderId="0" xfId="0" applyFont="1" applyAlignment="1">
      <alignment horizontal="center"/>
    </xf>
    <xf numFmtId="14" fontId="2" fillId="0" borderId="1" xfId="0" applyNumberFormat="1" applyFont="1" applyBorder="1" applyAlignment="1">
      <alignment horizontal="center"/>
    </xf>
    <xf numFmtId="0" fontId="0" fillId="0" borderId="0" xfId="0" quotePrefix="1"/>
    <xf numFmtId="0" fontId="0" fillId="0" borderId="0" xfId="0" quotePrefix="1" applyAlignment="1">
      <alignment horizontal="center"/>
    </xf>
    <xf numFmtId="14" fontId="0" fillId="0" borderId="0" xfId="0" quotePrefix="1" applyNumberFormat="1"/>
    <xf numFmtId="0" fontId="1" fillId="0" borderId="0" xfId="0" applyNumberFormat="1" applyFont="1"/>
    <xf numFmtId="0" fontId="1" fillId="0" borderId="0" xfId="0" applyFont="1"/>
    <xf numFmtId="0" fontId="0" fillId="0" borderId="0" xfId="0" applyNumberFormat="1"/>
    <xf numFmtId="167" fontId="0" fillId="0" borderId="0" xfId="0" applyNumberFormat="1" applyAlignment="1">
      <alignment horizontal="center"/>
    </xf>
    <xf numFmtId="0" fontId="0" fillId="0" borderId="0" xfId="0" applyFill="1" applyBorder="1"/>
    <xf numFmtId="167" fontId="0" fillId="0" borderId="0" xfId="0" applyNumberFormat="1" applyFill="1" applyBorder="1" applyAlignment="1">
      <alignment horizontal="center"/>
    </xf>
    <xf numFmtId="14" fontId="1" fillId="0" borderId="0" xfId="0" applyNumberFormat="1" applyFont="1" applyFill="1"/>
    <xf numFmtId="0" fontId="2" fillId="2" borderId="2" xfId="0" applyFont="1" applyFill="1" applyBorder="1" applyAlignment="1">
      <alignment horizontal="center"/>
    </xf>
    <xf numFmtId="14" fontId="0" fillId="2" borderId="3" xfId="0" applyNumberFormat="1" applyFill="1" applyBorder="1"/>
    <xf numFmtId="0" fontId="0" fillId="2" borderId="3" xfId="0" applyFill="1" applyBorder="1"/>
    <xf numFmtId="14" fontId="3" fillId="0" borderId="0" xfId="0" applyNumberFormat="1" applyFont="1" applyAlignment="1">
      <alignment horizontal="center"/>
    </xf>
    <xf numFmtId="0" fontId="3" fillId="0" borderId="0" xfId="0" applyFont="1"/>
    <xf numFmtId="167" fontId="3" fillId="0" borderId="0" xfId="0" applyNumberFormat="1" applyFont="1" applyAlignment="1">
      <alignment horizontal="left"/>
    </xf>
    <xf numFmtId="0" fontId="0" fillId="2" borderId="4" xfId="0" applyFill="1" applyBorder="1"/>
    <xf numFmtId="2" fontId="1" fillId="0" borderId="0" xfId="0" applyNumberFormat="1" applyFont="1" applyAlignment="1">
      <alignment horizontal="center"/>
    </xf>
    <xf numFmtId="0" fontId="2" fillId="0" borderId="0" xfId="0" applyFont="1" applyFill="1" applyBorder="1"/>
    <xf numFmtId="0" fontId="1" fillId="0" borderId="0" xfId="0" applyNumberFormat="1" applyFont="1" applyAlignment="1">
      <alignment horizontal="center"/>
    </xf>
    <xf numFmtId="169" fontId="0" fillId="0" borderId="0" xfId="0" applyNumberFormat="1"/>
    <xf numFmtId="16" fontId="0" fillId="0" borderId="0" xfId="0" applyNumberFormat="1"/>
    <xf numFmtId="170" fontId="1" fillId="0" borderId="0" xfId="0" applyNumberFormat="1" applyFont="1"/>
    <xf numFmtId="170" fontId="1" fillId="0" borderId="0" xfId="0" applyNumberFormat="1" applyFont="1" applyFill="1" applyBorder="1"/>
    <xf numFmtId="170" fontId="2" fillId="0" borderId="0" xfId="0" applyNumberFormat="1" applyFont="1" applyBorder="1"/>
    <xf numFmtId="0" fontId="0" fillId="0" borderId="0" xfId="0" applyBorder="1"/>
    <xf numFmtId="14" fontId="0" fillId="0" borderId="0" xfId="0" applyNumberFormat="1" applyAlignment="1">
      <alignment horizontal="right"/>
    </xf>
    <xf numFmtId="171" fontId="0" fillId="0" borderId="0" xfId="0" applyNumberFormat="1" applyAlignment="1">
      <alignment horizontal="center"/>
    </xf>
    <xf numFmtId="0" fontId="3" fillId="0" borderId="0" xfId="0" applyFont="1" applyAlignment="1">
      <alignment horizontal="center"/>
    </xf>
    <xf numFmtId="0" fontId="2" fillId="0" borderId="5" xfId="0" applyFont="1" applyFill="1" applyBorder="1" applyAlignment="1">
      <alignment horizontal="center"/>
    </xf>
    <xf numFmtId="14" fontId="0" fillId="3" borderId="0" xfId="0" applyNumberFormat="1" applyFill="1"/>
    <xf numFmtId="0" fontId="2" fillId="3" borderId="1" xfId="0" applyFont="1" applyFill="1" applyBorder="1"/>
    <xf numFmtId="14" fontId="1" fillId="0" borderId="0" xfId="0" applyNumberFormat="1" applyFont="1" applyAlignment="1">
      <alignment horizontal="center"/>
    </xf>
    <xf numFmtId="165" fontId="0" fillId="0" borderId="0" xfId="0" applyNumberFormat="1"/>
    <xf numFmtId="172" fontId="0" fillId="0" borderId="0" xfId="0" applyNumberFormat="1"/>
    <xf numFmtId="2" fontId="0" fillId="0" borderId="0" xfId="0" applyNumberFormat="1" applyAlignment="1">
      <alignment horizontal="right"/>
    </xf>
    <xf numFmtId="2" fontId="1" fillId="0" borderId="0" xfId="0" applyNumberFormat="1" applyFont="1" applyAlignment="1">
      <alignment horizontal="right"/>
    </xf>
    <xf numFmtId="0" fontId="2" fillId="0" borderId="1" xfId="0" applyFont="1" applyBorder="1" applyAlignment="1">
      <alignment horizontal="right"/>
    </xf>
    <xf numFmtId="21" fontId="1" fillId="0" borderId="0" xfId="0" applyNumberFormat="1" applyFont="1"/>
    <xf numFmtId="173" fontId="0" fillId="0" borderId="0" xfId="0" applyNumberFormat="1"/>
    <xf numFmtId="0" fontId="2" fillId="0" borderId="0" xfId="0" applyFont="1" applyBorder="1" applyAlignment="1">
      <alignment horizontal="left" indent="1"/>
    </xf>
  </cellXfs>
  <cellStyles count="2">
    <cellStyle name="Euro" xfId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theme" Target="theme/theme1.xml"/><Relationship Id="rId8" Type="http://schemas.openxmlformats.org/officeDocument/2006/relationships/worksheet" Target="worksheets/sheet8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400050</xdr:colOff>
      <xdr:row>0</xdr:row>
      <xdr:rowOff>104775</xdr:rowOff>
    </xdr:from>
    <xdr:to>
      <xdr:col>4</xdr:col>
      <xdr:colOff>314325</xdr:colOff>
      <xdr:row>8</xdr:row>
      <xdr:rowOff>19050</xdr:rowOff>
    </xdr:to>
    <xdr:pic>
      <xdr:nvPicPr>
        <xdr:cNvPr id="1025" name="Picture 1" descr="j0183290">
          <a:extLst>
            <a:ext uri="{FF2B5EF4-FFF2-40B4-BE49-F238E27FC236}">
              <a16:creationId xmlns:a16="http://schemas.microsoft.com/office/drawing/2014/main" id="{00000000-0008-0000-18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86075" y="104775"/>
          <a:ext cx="1133475" cy="12096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B10"/>
  <sheetViews>
    <sheetView tabSelected="1" workbookViewId="0">
      <selection activeCell="B6" sqref="B6"/>
    </sheetView>
  </sheetViews>
  <sheetFormatPr defaultRowHeight="12.75" x14ac:dyDescent="0.2"/>
  <cols>
    <col min="1" max="256" width="11.42578125" customWidth="1"/>
  </cols>
  <sheetData>
    <row r="1" spans="1:2" x14ac:dyDescent="0.2">
      <c r="A1" s="1" t="s">
        <v>0</v>
      </c>
      <c r="B1" s="1" t="s">
        <v>1</v>
      </c>
    </row>
    <row r="2" spans="1:2" x14ac:dyDescent="0.2">
      <c r="A2" s="2">
        <f ca="1">TODAY()</f>
        <v>43108</v>
      </c>
      <c r="B2" s="3">
        <f ca="1">A2</f>
        <v>43108</v>
      </c>
    </row>
    <row r="3" spans="1:2" x14ac:dyDescent="0.2">
      <c r="A3" s="2">
        <f t="shared" ref="A3:A10" ca="1" si="0">A2+1</f>
        <v>43109</v>
      </c>
      <c r="B3" s="3">
        <f t="shared" ref="B3:B10" ca="1" si="1">A3</f>
        <v>43109</v>
      </c>
    </row>
    <row r="4" spans="1:2" x14ac:dyDescent="0.2">
      <c r="A4" s="2">
        <f t="shared" ca="1" si="0"/>
        <v>43110</v>
      </c>
      <c r="B4" s="3">
        <f t="shared" ca="1" si="1"/>
        <v>43110</v>
      </c>
    </row>
    <row r="5" spans="1:2" x14ac:dyDescent="0.2">
      <c r="A5" s="2">
        <f t="shared" ca="1" si="0"/>
        <v>43111</v>
      </c>
      <c r="B5" s="3">
        <f t="shared" ca="1" si="1"/>
        <v>43111</v>
      </c>
    </row>
    <row r="6" spans="1:2" x14ac:dyDescent="0.2">
      <c r="A6" s="2">
        <f t="shared" ca="1" si="0"/>
        <v>43112</v>
      </c>
      <c r="B6" s="3">
        <f t="shared" ca="1" si="1"/>
        <v>43112</v>
      </c>
    </row>
    <row r="7" spans="1:2" x14ac:dyDescent="0.2">
      <c r="A7" s="2">
        <f t="shared" ca="1" si="0"/>
        <v>43113</v>
      </c>
      <c r="B7" s="3">
        <f t="shared" ca="1" si="1"/>
        <v>43113</v>
      </c>
    </row>
    <row r="8" spans="1:2" x14ac:dyDescent="0.2">
      <c r="A8" s="2">
        <f t="shared" ca="1" si="0"/>
        <v>43114</v>
      </c>
      <c r="B8" s="3">
        <f t="shared" ca="1" si="1"/>
        <v>43114</v>
      </c>
    </row>
    <row r="9" spans="1:2" x14ac:dyDescent="0.2">
      <c r="A9" s="2">
        <f t="shared" ca="1" si="0"/>
        <v>43115</v>
      </c>
      <c r="B9" s="3">
        <f t="shared" ca="1" si="1"/>
        <v>43115</v>
      </c>
    </row>
    <row r="10" spans="1:2" x14ac:dyDescent="0.2">
      <c r="A10" s="2">
        <f t="shared" ca="1" si="0"/>
        <v>43116</v>
      </c>
      <c r="B10" s="3">
        <f t="shared" ca="1" si="1"/>
        <v>43116</v>
      </c>
    </row>
  </sheetData>
  <phoneticPr fontId="0" type="noConversion"/>
  <pageMargins left="0.75" right="0.75" top="1" bottom="1" header="0.4921259845" footer="0.4921259845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C10"/>
  <sheetViews>
    <sheetView workbookViewId="0">
      <selection activeCell="C2" sqref="C2:C10"/>
    </sheetView>
  </sheetViews>
  <sheetFormatPr defaultRowHeight="12.75" x14ac:dyDescent="0.2"/>
  <cols>
    <col min="1" max="2" width="11.42578125" customWidth="1"/>
    <col min="3" max="3" width="11.42578125" style="6" customWidth="1"/>
    <col min="4" max="256" width="11.42578125" customWidth="1"/>
  </cols>
  <sheetData>
    <row r="1" spans="1:3" x14ac:dyDescent="0.2">
      <c r="A1" s="1" t="s">
        <v>6</v>
      </c>
      <c r="B1" s="1" t="s">
        <v>7</v>
      </c>
      <c r="C1" s="8" t="s">
        <v>27</v>
      </c>
    </row>
    <row r="2" spans="1:3" x14ac:dyDescent="0.2">
      <c r="A2" s="17" t="s">
        <v>25</v>
      </c>
      <c r="B2" s="17" t="s">
        <v>26</v>
      </c>
      <c r="C2" s="36">
        <f>DATEVALUE(B2)-DATEVALUE(A2)</f>
        <v>31</v>
      </c>
    </row>
    <row r="3" spans="1:3" x14ac:dyDescent="0.2">
      <c r="A3" s="17" t="s">
        <v>28</v>
      </c>
      <c r="B3" s="17" t="s">
        <v>29</v>
      </c>
      <c r="C3" s="36">
        <f t="shared" ref="C3:C10" si="0">DATEVALUE(B3)-DATEVALUE(A3)</f>
        <v>52</v>
      </c>
    </row>
    <row r="4" spans="1:3" x14ac:dyDescent="0.2">
      <c r="A4" s="17" t="s">
        <v>30</v>
      </c>
      <c r="B4" s="17" t="s">
        <v>31</v>
      </c>
      <c r="C4" s="36">
        <f t="shared" si="0"/>
        <v>39</v>
      </c>
    </row>
    <row r="5" spans="1:3" x14ac:dyDescent="0.2">
      <c r="A5" s="17" t="s">
        <v>32</v>
      </c>
      <c r="B5" s="17" t="s">
        <v>33</v>
      </c>
      <c r="C5" s="36">
        <f t="shared" si="0"/>
        <v>11</v>
      </c>
    </row>
    <row r="6" spans="1:3" x14ac:dyDescent="0.2">
      <c r="A6" s="17" t="s">
        <v>34</v>
      </c>
      <c r="B6" s="17" t="s">
        <v>29</v>
      </c>
      <c r="C6" s="36">
        <f t="shared" si="0"/>
        <v>92</v>
      </c>
    </row>
    <row r="7" spans="1:3" x14ac:dyDescent="0.2">
      <c r="A7" s="17" t="s">
        <v>35</v>
      </c>
      <c r="B7" s="17" t="s">
        <v>36</v>
      </c>
      <c r="C7" s="36">
        <f t="shared" si="0"/>
        <v>60</v>
      </c>
    </row>
    <row r="8" spans="1:3" x14ac:dyDescent="0.2">
      <c r="A8" s="17" t="s">
        <v>37</v>
      </c>
      <c r="B8" s="17" t="s">
        <v>38</v>
      </c>
      <c r="C8" s="36">
        <f t="shared" si="0"/>
        <v>30</v>
      </c>
    </row>
    <row r="9" spans="1:3" x14ac:dyDescent="0.2">
      <c r="A9" s="17" t="s">
        <v>39</v>
      </c>
      <c r="B9" s="17" t="s">
        <v>40</v>
      </c>
      <c r="C9" s="36">
        <f t="shared" si="0"/>
        <v>107</v>
      </c>
    </row>
    <row r="10" spans="1:3" x14ac:dyDescent="0.2">
      <c r="A10" s="17" t="s">
        <v>41</v>
      </c>
      <c r="B10" s="17" t="s">
        <v>42</v>
      </c>
      <c r="C10" s="6">
        <f t="shared" si="0"/>
        <v>-57</v>
      </c>
    </row>
  </sheetData>
  <phoneticPr fontId="0" type="noConversion"/>
  <pageMargins left="0.75" right="0.75" top="1" bottom="1" header="0.4921259845" footer="0.4921259845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B10"/>
  <sheetViews>
    <sheetView workbookViewId="0">
      <selection activeCell="B9" sqref="B9"/>
    </sheetView>
  </sheetViews>
  <sheetFormatPr defaultRowHeight="12.75" x14ac:dyDescent="0.2"/>
  <cols>
    <col min="1" max="1" width="28.42578125" customWidth="1"/>
    <col min="2" max="2" width="11.42578125" style="6" customWidth="1"/>
    <col min="3" max="256" width="11.42578125" customWidth="1"/>
  </cols>
  <sheetData>
    <row r="1" spans="1:2" x14ac:dyDescent="0.2">
      <c r="A1" s="8" t="s">
        <v>4</v>
      </c>
      <c r="B1" s="8" t="s">
        <v>8</v>
      </c>
    </row>
    <row r="2" spans="1:2" x14ac:dyDescent="0.2">
      <c r="A2" s="2">
        <v>38330</v>
      </c>
      <c r="B2" s="11">
        <f t="shared" ref="B2:B10" si="0">YEAR(A2)</f>
        <v>2004</v>
      </c>
    </row>
    <row r="3" spans="1:2" x14ac:dyDescent="0.2">
      <c r="A3" s="2">
        <v>37590</v>
      </c>
      <c r="B3" s="11">
        <f t="shared" si="0"/>
        <v>2002</v>
      </c>
    </row>
    <row r="4" spans="1:2" x14ac:dyDescent="0.2">
      <c r="A4" s="2">
        <v>37773</v>
      </c>
      <c r="B4" s="11">
        <f t="shared" si="0"/>
        <v>2003</v>
      </c>
    </row>
    <row r="5" spans="1:2" x14ac:dyDescent="0.2">
      <c r="A5" s="19" t="s">
        <v>43</v>
      </c>
      <c r="B5" s="11">
        <f t="shared" si="0"/>
        <v>1999</v>
      </c>
    </row>
    <row r="6" spans="1:2" x14ac:dyDescent="0.2">
      <c r="A6" s="19" t="s">
        <v>44</v>
      </c>
      <c r="B6" s="11">
        <f t="shared" si="0"/>
        <v>2005</v>
      </c>
    </row>
    <row r="7" spans="1:2" x14ac:dyDescent="0.2">
      <c r="A7" s="2">
        <f ca="1">TODAY()</f>
        <v>43108</v>
      </c>
      <c r="B7" s="11">
        <f t="shared" ca="1" si="0"/>
        <v>2018</v>
      </c>
    </row>
    <row r="8" spans="1:2" x14ac:dyDescent="0.2">
      <c r="A8" s="37">
        <v>38297</v>
      </c>
      <c r="B8" s="11">
        <f t="shared" si="0"/>
        <v>2004</v>
      </c>
    </row>
    <row r="9" spans="1:2" x14ac:dyDescent="0.2">
      <c r="A9" s="38">
        <v>38751</v>
      </c>
      <c r="B9" s="11">
        <f t="shared" si="0"/>
        <v>2006</v>
      </c>
    </row>
    <row r="10" spans="1:2" x14ac:dyDescent="0.2">
      <c r="A10" s="2">
        <v>37876</v>
      </c>
      <c r="B10" s="11">
        <f t="shared" si="0"/>
        <v>2003</v>
      </c>
    </row>
  </sheetData>
  <phoneticPr fontId="0" type="noConversion"/>
  <pageMargins left="0.75" right="0.75" top="1" bottom="1" header="0.4921259845" footer="0.4921259845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5"/>
  <dimension ref="A1:B10"/>
  <sheetViews>
    <sheetView workbookViewId="0">
      <selection activeCell="B9" sqref="B9"/>
    </sheetView>
  </sheetViews>
  <sheetFormatPr defaultRowHeight="12.75" x14ac:dyDescent="0.2"/>
  <cols>
    <col min="1" max="1" width="28.42578125" customWidth="1"/>
    <col min="2" max="2" width="11.42578125" style="6" customWidth="1"/>
    <col min="3" max="256" width="11.42578125" customWidth="1"/>
  </cols>
  <sheetData>
    <row r="1" spans="1:2" x14ac:dyDescent="0.2">
      <c r="A1" s="8" t="s">
        <v>4</v>
      </c>
      <c r="B1" s="8" t="s">
        <v>9</v>
      </c>
    </row>
    <row r="2" spans="1:2" x14ac:dyDescent="0.2">
      <c r="A2" s="2">
        <v>38330</v>
      </c>
      <c r="B2" s="11">
        <f>MONTH(A2)</f>
        <v>12</v>
      </c>
    </row>
    <row r="3" spans="1:2" x14ac:dyDescent="0.2">
      <c r="A3" s="2">
        <v>37590</v>
      </c>
      <c r="B3" s="11">
        <f t="shared" ref="B3:B10" si="0">MONTH(A3)</f>
        <v>11</v>
      </c>
    </row>
    <row r="4" spans="1:2" x14ac:dyDescent="0.2">
      <c r="A4" s="2">
        <v>37773</v>
      </c>
      <c r="B4" s="11">
        <f t="shared" si="0"/>
        <v>6</v>
      </c>
    </row>
    <row r="5" spans="1:2" x14ac:dyDescent="0.2">
      <c r="A5" s="19" t="s">
        <v>43</v>
      </c>
      <c r="B5" s="11">
        <f t="shared" si="0"/>
        <v>1</v>
      </c>
    </row>
    <row r="6" spans="1:2" x14ac:dyDescent="0.2">
      <c r="A6" s="19" t="s">
        <v>44</v>
      </c>
      <c r="B6" s="11">
        <f t="shared" si="0"/>
        <v>12</v>
      </c>
    </row>
    <row r="7" spans="1:2" x14ac:dyDescent="0.2">
      <c r="A7" s="2">
        <f ca="1">TODAY()</f>
        <v>43108</v>
      </c>
      <c r="B7" s="11">
        <f t="shared" ca="1" si="0"/>
        <v>1</v>
      </c>
    </row>
    <row r="8" spans="1:2" x14ac:dyDescent="0.2">
      <c r="A8" s="37">
        <v>38297</v>
      </c>
      <c r="B8" s="11">
        <f t="shared" si="0"/>
        <v>11</v>
      </c>
    </row>
    <row r="9" spans="1:2" x14ac:dyDescent="0.2">
      <c r="A9" s="38">
        <v>38751</v>
      </c>
      <c r="B9" s="11">
        <f t="shared" si="0"/>
        <v>2</v>
      </c>
    </row>
    <row r="10" spans="1:2" x14ac:dyDescent="0.2">
      <c r="A10" s="2">
        <v>37876</v>
      </c>
      <c r="B10" s="11">
        <f t="shared" si="0"/>
        <v>9</v>
      </c>
    </row>
  </sheetData>
  <phoneticPr fontId="0" type="noConversion"/>
  <pageMargins left="0.75" right="0.75" top="1" bottom="1" header="0.4921259845" footer="0.4921259845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6"/>
  <dimension ref="A1:B10"/>
  <sheetViews>
    <sheetView workbookViewId="0">
      <selection activeCell="B2" sqref="B2"/>
    </sheetView>
  </sheetViews>
  <sheetFormatPr defaultRowHeight="12.75" x14ac:dyDescent="0.2"/>
  <cols>
    <col min="1" max="1" width="28.42578125" customWidth="1"/>
    <col min="2" max="2" width="11.42578125" style="6" customWidth="1"/>
    <col min="3" max="256" width="11.42578125" customWidth="1"/>
  </cols>
  <sheetData>
    <row r="1" spans="1:2" x14ac:dyDescent="0.2">
      <c r="A1" s="8" t="s">
        <v>4</v>
      </c>
      <c r="B1" s="8" t="s">
        <v>10</v>
      </c>
    </row>
    <row r="2" spans="1:2" x14ac:dyDescent="0.2">
      <c r="A2" s="2">
        <v>38330</v>
      </c>
      <c r="B2" s="11">
        <f t="shared" ref="B2:B10" si="0">DAY(A2)</f>
        <v>9</v>
      </c>
    </row>
    <row r="3" spans="1:2" x14ac:dyDescent="0.2">
      <c r="A3" s="2">
        <v>37590</v>
      </c>
      <c r="B3" s="11">
        <f t="shared" si="0"/>
        <v>30</v>
      </c>
    </row>
    <row r="4" spans="1:2" x14ac:dyDescent="0.2">
      <c r="A4" s="2">
        <v>37773</v>
      </c>
      <c r="B4" s="11">
        <f t="shared" si="0"/>
        <v>1</v>
      </c>
    </row>
    <row r="5" spans="1:2" x14ac:dyDescent="0.2">
      <c r="A5" s="19" t="s">
        <v>43</v>
      </c>
      <c r="B5" s="11">
        <f t="shared" si="0"/>
        <v>1</v>
      </c>
    </row>
    <row r="6" spans="1:2" x14ac:dyDescent="0.2">
      <c r="A6" s="19" t="s">
        <v>44</v>
      </c>
      <c r="B6" s="11">
        <f t="shared" si="0"/>
        <v>1</v>
      </c>
    </row>
    <row r="7" spans="1:2" x14ac:dyDescent="0.2">
      <c r="A7" s="2">
        <f ca="1">TODAY()</f>
        <v>43108</v>
      </c>
      <c r="B7" s="11">
        <f t="shared" ca="1" si="0"/>
        <v>8</v>
      </c>
    </row>
    <row r="8" spans="1:2" x14ac:dyDescent="0.2">
      <c r="A8" s="37">
        <v>38297</v>
      </c>
      <c r="B8" s="11">
        <f t="shared" si="0"/>
        <v>6</v>
      </c>
    </row>
    <row r="9" spans="1:2" x14ac:dyDescent="0.2">
      <c r="A9" s="38">
        <v>38751</v>
      </c>
      <c r="B9" s="11">
        <f t="shared" si="0"/>
        <v>3</v>
      </c>
    </row>
    <row r="10" spans="1:2" x14ac:dyDescent="0.2">
      <c r="A10" s="2">
        <v>37876</v>
      </c>
      <c r="B10" s="11">
        <f t="shared" si="0"/>
        <v>12</v>
      </c>
    </row>
  </sheetData>
  <phoneticPr fontId="0" type="noConversion"/>
  <pageMargins left="0.75" right="0.75" top="1" bottom="1" header="0.4921259845" footer="0.4921259845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D10"/>
  <sheetViews>
    <sheetView workbookViewId="0">
      <selection activeCell="C2" sqref="C2:C10"/>
    </sheetView>
  </sheetViews>
  <sheetFormatPr defaultRowHeight="12.75" x14ac:dyDescent="0.2"/>
  <cols>
    <col min="1" max="1" width="11.42578125" customWidth="1"/>
    <col min="2" max="2" width="16.7109375" customWidth="1"/>
    <col min="3" max="3" width="14" customWidth="1"/>
    <col min="4" max="256" width="11.42578125" customWidth="1"/>
  </cols>
  <sheetData>
    <row r="1" spans="1:4" x14ac:dyDescent="0.2">
      <c r="A1" s="8" t="s">
        <v>45</v>
      </c>
      <c r="B1" s="8" t="s">
        <v>56</v>
      </c>
      <c r="C1" s="8" t="s">
        <v>46</v>
      </c>
    </row>
    <row r="2" spans="1:4" x14ac:dyDescent="0.2">
      <c r="A2" t="s">
        <v>54</v>
      </c>
      <c r="B2" s="2">
        <v>25292</v>
      </c>
      <c r="C2" s="20">
        <f t="shared" ref="C2:C10" si="0">MONTH(B2)*100+DAY(B2)</f>
        <v>330</v>
      </c>
      <c r="D2" s="22"/>
    </row>
    <row r="3" spans="1:4" x14ac:dyDescent="0.2">
      <c r="A3" t="s">
        <v>50</v>
      </c>
      <c r="B3" s="2">
        <v>25295</v>
      </c>
      <c r="C3" s="20">
        <f t="shared" si="0"/>
        <v>402</v>
      </c>
      <c r="D3" s="22"/>
    </row>
    <row r="4" spans="1:4" x14ac:dyDescent="0.2">
      <c r="A4" t="s">
        <v>48</v>
      </c>
      <c r="B4" s="2">
        <v>20713</v>
      </c>
      <c r="C4" s="20">
        <f t="shared" si="0"/>
        <v>915</v>
      </c>
      <c r="D4" s="22"/>
    </row>
    <row r="5" spans="1:4" x14ac:dyDescent="0.2">
      <c r="A5" t="s">
        <v>53</v>
      </c>
      <c r="B5" s="2">
        <v>26191</v>
      </c>
      <c r="C5" s="20">
        <f t="shared" si="0"/>
        <v>915</v>
      </c>
      <c r="D5" s="22"/>
    </row>
    <row r="6" spans="1:4" x14ac:dyDescent="0.2">
      <c r="A6" t="s">
        <v>47</v>
      </c>
      <c r="B6" s="2">
        <v>28402</v>
      </c>
      <c r="C6" s="20">
        <f t="shared" si="0"/>
        <v>1004</v>
      </c>
      <c r="D6" s="22"/>
    </row>
    <row r="7" spans="1:4" x14ac:dyDescent="0.2">
      <c r="A7" t="s">
        <v>52</v>
      </c>
      <c r="B7" s="2">
        <v>22578</v>
      </c>
      <c r="C7" s="20">
        <f t="shared" si="0"/>
        <v>1024</v>
      </c>
      <c r="D7" s="22"/>
    </row>
    <row r="8" spans="1:4" x14ac:dyDescent="0.2">
      <c r="A8" t="s">
        <v>49</v>
      </c>
      <c r="B8" s="2">
        <v>24421</v>
      </c>
      <c r="C8" s="20">
        <f t="shared" si="0"/>
        <v>1110</v>
      </c>
      <c r="D8" s="22"/>
    </row>
    <row r="9" spans="1:4" x14ac:dyDescent="0.2">
      <c r="A9" t="s">
        <v>51</v>
      </c>
      <c r="B9" s="2">
        <v>27717</v>
      </c>
      <c r="C9" s="20">
        <f t="shared" si="0"/>
        <v>1119</v>
      </c>
    </row>
    <row r="10" spans="1:4" x14ac:dyDescent="0.2">
      <c r="A10" t="s">
        <v>55</v>
      </c>
      <c r="B10" s="2">
        <v>20049</v>
      </c>
      <c r="C10" s="20">
        <f t="shared" si="0"/>
        <v>1121</v>
      </c>
    </row>
  </sheetData>
  <phoneticPr fontId="0" type="noConversion"/>
  <pageMargins left="0.75" right="0.75" top="1" bottom="1" header="0.4921259845" footer="0.4921259845"/>
  <pageSetup paperSize="9"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C10"/>
  <sheetViews>
    <sheetView workbookViewId="0">
      <selection activeCell="C2" sqref="C2:C10"/>
    </sheetView>
  </sheetViews>
  <sheetFormatPr defaultRowHeight="12.75" x14ac:dyDescent="0.2"/>
  <cols>
    <col min="1" max="1" width="13.7109375" customWidth="1"/>
    <col min="2" max="2" width="13" style="6" customWidth="1"/>
    <col min="3" max="3" width="13.7109375" customWidth="1"/>
    <col min="4" max="256" width="11.42578125" customWidth="1"/>
  </cols>
  <sheetData>
    <row r="1" spans="1:3" x14ac:dyDescent="0.2">
      <c r="A1" s="8" t="s">
        <v>6</v>
      </c>
      <c r="B1" s="8" t="s">
        <v>9</v>
      </c>
      <c r="C1" s="8" t="s">
        <v>7</v>
      </c>
    </row>
    <row r="2" spans="1:3" x14ac:dyDescent="0.2">
      <c r="A2" s="2">
        <v>38456</v>
      </c>
      <c r="B2" s="6">
        <v>2</v>
      </c>
      <c r="C2" s="10">
        <f t="shared" ref="C2:C10" si="0">DATE(YEAR(A2),MONTH(A2)+B2,DAY(A2))</f>
        <v>38517</v>
      </c>
    </row>
    <row r="3" spans="1:3" x14ac:dyDescent="0.2">
      <c r="A3" s="2">
        <v>38677</v>
      </c>
      <c r="B3" s="6">
        <v>5</v>
      </c>
      <c r="C3" s="10">
        <f t="shared" si="0"/>
        <v>38828</v>
      </c>
    </row>
    <row r="4" spans="1:3" x14ac:dyDescent="0.2">
      <c r="A4" s="2">
        <v>38385</v>
      </c>
      <c r="B4" s="6">
        <v>-2</v>
      </c>
      <c r="C4" s="10">
        <f t="shared" si="0"/>
        <v>38323</v>
      </c>
    </row>
    <row r="5" spans="1:3" x14ac:dyDescent="0.2">
      <c r="A5" s="2">
        <v>38707</v>
      </c>
      <c r="B5" s="6">
        <v>9</v>
      </c>
      <c r="C5" s="10">
        <f t="shared" si="0"/>
        <v>38981</v>
      </c>
    </row>
    <row r="6" spans="1:3" x14ac:dyDescent="0.2">
      <c r="A6" s="2">
        <v>38353</v>
      </c>
      <c r="B6" s="6">
        <v>7</v>
      </c>
      <c r="C6" s="10">
        <f t="shared" si="0"/>
        <v>38565</v>
      </c>
    </row>
    <row r="7" spans="1:3" x14ac:dyDescent="0.2">
      <c r="A7" s="2">
        <v>38603</v>
      </c>
      <c r="B7" s="6">
        <v>-5</v>
      </c>
      <c r="C7" s="10">
        <f t="shared" si="0"/>
        <v>38450</v>
      </c>
    </row>
    <row r="8" spans="1:3" x14ac:dyDescent="0.2">
      <c r="A8" s="2">
        <v>38717</v>
      </c>
      <c r="B8" s="6">
        <v>1</v>
      </c>
      <c r="C8" s="10">
        <f t="shared" si="0"/>
        <v>38748</v>
      </c>
    </row>
    <row r="9" spans="1:3" x14ac:dyDescent="0.2">
      <c r="A9" s="2">
        <v>38410</v>
      </c>
      <c r="B9" s="6">
        <v>0</v>
      </c>
      <c r="C9" s="10">
        <f t="shared" si="0"/>
        <v>38410</v>
      </c>
    </row>
    <row r="10" spans="1:3" x14ac:dyDescent="0.2">
      <c r="A10" s="2">
        <v>38441</v>
      </c>
      <c r="B10" s="6">
        <v>7</v>
      </c>
      <c r="C10" s="10">
        <f t="shared" si="0"/>
        <v>38655</v>
      </c>
    </row>
  </sheetData>
  <phoneticPr fontId="0" type="noConversion"/>
  <pageMargins left="0.75" right="0.75" top="1" bottom="1" header="0.4921259845" footer="0.4921259845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C10"/>
  <sheetViews>
    <sheetView workbookViewId="0">
      <selection activeCell="C2" sqref="C2:C10"/>
    </sheetView>
  </sheetViews>
  <sheetFormatPr defaultRowHeight="12.75" x14ac:dyDescent="0.2"/>
  <cols>
    <col min="1" max="1" width="11.42578125" customWidth="1"/>
    <col min="2" max="2" width="11.42578125" style="6" customWidth="1"/>
    <col min="3" max="3" width="18.28515625" customWidth="1"/>
    <col min="4" max="256" width="11.42578125" customWidth="1"/>
  </cols>
  <sheetData>
    <row r="1" spans="1:3" x14ac:dyDescent="0.2">
      <c r="A1" s="8" t="s">
        <v>4</v>
      </c>
      <c r="B1" s="8" t="s">
        <v>57</v>
      </c>
      <c r="C1" s="8" t="s">
        <v>58</v>
      </c>
    </row>
    <row r="2" spans="1:3" x14ac:dyDescent="0.2">
      <c r="A2" s="2">
        <v>38512</v>
      </c>
      <c r="B2" s="6">
        <v>5</v>
      </c>
      <c r="C2" s="10">
        <f>EOMONTH(A2,B2)</f>
        <v>38686</v>
      </c>
    </row>
    <row r="3" spans="1:3" x14ac:dyDescent="0.2">
      <c r="A3" s="2">
        <v>38677</v>
      </c>
      <c r="B3" s="6">
        <v>-2</v>
      </c>
      <c r="C3" s="10">
        <f t="shared" ref="C3:C10" si="0">EOMONTH(A3,B3)</f>
        <v>38625</v>
      </c>
    </row>
    <row r="4" spans="1:3" x14ac:dyDescent="0.2">
      <c r="A4" s="2">
        <v>38381</v>
      </c>
      <c r="B4" s="6">
        <v>3</v>
      </c>
      <c r="C4" s="10">
        <f t="shared" si="0"/>
        <v>38472</v>
      </c>
    </row>
    <row r="5" spans="1:3" x14ac:dyDescent="0.2">
      <c r="A5" s="2">
        <v>38551</v>
      </c>
      <c r="B5" s="6">
        <v>-1</v>
      </c>
      <c r="C5" s="10">
        <f t="shared" si="0"/>
        <v>38533</v>
      </c>
    </row>
    <row r="6" spans="1:3" x14ac:dyDescent="0.2">
      <c r="A6" s="2">
        <v>38711</v>
      </c>
      <c r="B6" s="6">
        <v>-3</v>
      </c>
      <c r="C6" s="10">
        <f t="shared" si="0"/>
        <v>38625</v>
      </c>
    </row>
    <row r="7" spans="1:3" x14ac:dyDescent="0.2">
      <c r="A7" s="2">
        <v>38404</v>
      </c>
      <c r="B7" s="6">
        <v>2</v>
      </c>
      <c r="C7" s="10">
        <f t="shared" si="0"/>
        <v>38472</v>
      </c>
    </row>
    <row r="8" spans="1:3" x14ac:dyDescent="0.2">
      <c r="A8" s="2">
        <v>38715</v>
      </c>
      <c r="B8" s="6">
        <v>3</v>
      </c>
      <c r="C8" s="10">
        <f t="shared" si="0"/>
        <v>38807</v>
      </c>
    </row>
    <row r="9" spans="1:3" x14ac:dyDescent="0.2">
      <c r="A9" s="2">
        <v>38677</v>
      </c>
      <c r="B9" s="6">
        <v>0</v>
      </c>
      <c r="C9" s="10">
        <f t="shared" si="0"/>
        <v>38686</v>
      </c>
    </row>
    <row r="10" spans="1:3" x14ac:dyDescent="0.2">
      <c r="A10" s="2">
        <v>38354</v>
      </c>
      <c r="B10" s="6">
        <v>1</v>
      </c>
      <c r="C10" s="10">
        <f t="shared" si="0"/>
        <v>38411</v>
      </c>
    </row>
  </sheetData>
  <phoneticPr fontId="0" type="noConversion"/>
  <pageMargins left="0.75" right="0.75" top="1" bottom="1" header="0.4921259845" footer="0.4921259845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C10"/>
  <sheetViews>
    <sheetView workbookViewId="0">
      <selection activeCell="C2" sqref="C2:C10"/>
    </sheetView>
  </sheetViews>
  <sheetFormatPr defaultRowHeight="12.75" x14ac:dyDescent="0.2"/>
  <cols>
    <col min="1" max="1" width="16.28515625" style="6" customWidth="1"/>
    <col min="2" max="2" width="17.85546875" style="6" customWidth="1"/>
    <col min="3" max="256" width="11.42578125" customWidth="1"/>
  </cols>
  <sheetData>
    <row r="1" spans="1:3" x14ac:dyDescent="0.2">
      <c r="A1" s="8" t="s">
        <v>6</v>
      </c>
      <c r="B1" s="8" t="s">
        <v>7</v>
      </c>
      <c r="C1" s="8" t="s">
        <v>27</v>
      </c>
    </row>
    <row r="2" spans="1:3" x14ac:dyDescent="0.2">
      <c r="A2" s="9">
        <v>38512</v>
      </c>
      <c r="B2" s="9">
        <v>38686</v>
      </c>
      <c r="C2" s="21">
        <f t="shared" ref="C2:C10" si="0">DAYS360(A2,B2,FALSE)</f>
        <v>171</v>
      </c>
    </row>
    <row r="3" spans="1:3" x14ac:dyDescent="0.2">
      <c r="A3" s="9">
        <v>38677</v>
      </c>
      <c r="B3" s="9">
        <v>38625</v>
      </c>
      <c r="C3" s="21">
        <f t="shared" si="0"/>
        <v>-51</v>
      </c>
    </row>
    <row r="4" spans="1:3" x14ac:dyDescent="0.2">
      <c r="A4" s="9">
        <v>38381</v>
      </c>
      <c r="B4" s="9">
        <v>38472</v>
      </c>
      <c r="C4" s="21">
        <f t="shared" si="0"/>
        <v>91</v>
      </c>
    </row>
    <row r="5" spans="1:3" x14ac:dyDescent="0.2">
      <c r="A5" s="9">
        <v>38551</v>
      </c>
      <c r="B5" s="9">
        <v>38533</v>
      </c>
      <c r="C5" s="21">
        <f t="shared" si="0"/>
        <v>-18</v>
      </c>
    </row>
    <row r="6" spans="1:3" x14ac:dyDescent="0.2">
      <c r="A6" s="9">
        <v>38711</v>
      </c>
      <c r="B6" s="9">
        <v>38625</v>
      </c>
      <c r="C6" s="21">
        <f t="shared" si="0"/>
        <v>-85</v>
      </c>
    </row>
    <row r="7" spans="1:3" x14ac:dyDescent="0.2">
      <c r="A7" s="9">
        <v>38404</v>
      </c>
      <c r="B7" s="9">
        <v>38472</v>
      </c>
      <c r="C7" s="21">
        <f t="shared" si="0"/>
        <v>69</v>
      </c>
    </row>
    <row r="8" spans="1:3" x14ac:dyDescent="0.2">
      <c r="A8" s="9">
        <v>38715</v>
      </c>
      <c r="B8" s="9">
        <v>38442</v>
      </c>
      <c r="C8" s="21">
        <f t="shared" si="0"/>
        <v>-268</v>
      </c>
    </row>
    <row r="9" spans="1:3" x14ac:dyDescent="0.2">
      <c r="A9" s="9">
        <v>38677</v>
      </c>
      <c r="B9" s="9">
        <v>38686</v>
      </c>
      <c r="C9" s="21">
        <f t="shared" si="0"/>
        <v>9</v>
      </c>
    </row>
    <row r="10" spans="1:3" x14ac:dyDescent="0.2">
      <c r="A10" s="9">
        <v>38354</v>
      </c>
      <c r="B10" s="9">
        <v>38410</v>
      </c>
      <c r="C10" s="21">
        <f t="shared" si="0"/>
        <v>55</v>
      </c>
    </row>
  </sheetData>
  <phoneticPr fontId="0" type="noConversion"/>
  <pageMargins left="0.75" right="0.75" top="1" bottom="1" header="0.4921259845" footer="0.4921259845"/>
  <pageSetup paperSize="9" orientation="portrait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H10"/>
  <sheetViews>
    <sheetView workbookViewId="0">
      <selection activeCell="D2" sqref="D2:D10"/>
    </sheetView>
  </sheetViews>
  <sheetFormatPr defaultRowHeight="12.75" x14ac:dyDescent="0.2"/>
  <cols>
    <col min="1" max="1" width="10.28515625" customWidth="1"/>
    <col min="2" max="2" width="7.5703125" style="6" customWidth="1"/>
    <col min="3" max="3" width="8.140625" customWidth="1"/>
    <col min="4" max="4" width="9.140625" customWidth="1"/>
    <col min="5" max="5" width="2.42578125" customWidth="1"/>
    <col min="6" max="6" width="11.42578125" customWidth="1"/>
    <col min="7" max="7" width="6.5703125" customWidth="1"/>
    <col min="8" max="8" width="14.7109375" customWidth="1"/>
    <col min="9" max="256" width="11.42578125" customWidth="1"/>
  </cols>
  <sheetData>
    <row r="1" spans="1:8" x14ac:dyDescent="0.2">
      <c r="A1" s="8" t="s">
        <v>4</v>
      </c>
      <c r="B1" s="8" t="s">
        <v>10</v>
      </c>
      <c r="C1" s="8" t="s">
        <v>59</v>
      </c>
      <c r="D1" s="8" t="s">
        <v>60</v>
      </c>
      <c r="F1" s="57" t="s">
        <v>105</v>
      </c>
      <c r="G1" s="57"/>
      <c r="H1" s="57"/>
    </row>
    <row r="2" spans="1:8" x14ac:dyDescent="0.2">
      <c r="A2" s="2">
        <f ca="1">TODAY()</f>
        <v>43108</v>
      </c>
      <c r="B2" s="23">
        <f t="shared" ref="B2:B10" ca="1" si="0">A2</f>
        <v>43108</v>
      </c>
      <c r="C2">
        <v>1</v>
      </c>
      <c r="D2" s="39">
        <f t="shared" ref="D2:D10" ca="1" si="1">IF(OR(WEEKDAY(A2)=1,WEEKDAY(A2)=7),C2*$F$5,C2*$F$2)</f>
        <v>12.5</v>
      </c>
      <c r="F2" s="41">
        <v>12.5</v>
      </c>
    </row>
    <row r="3" spans="1:8" x14ac:dyDescent="0.2">
      <c r="A3" s="2">
        <f ca="1">A2+1</f>
        <v>43109</v>
      </c>
      <c r="B3" s="23">
        <f t="shared" ca="1" si="0"/>
        <v>43109</v>
      </c>
      <c r="C3">
        <v>1.5</v>
      </c>
      <c r="D3" s="39">
        <f t="shared" ca="1" si="1"/>
        <v>18.75</v>
      </c>
      <c r="G3" s="42"/>
      <c r="H3" s="42"/>
    </row>
    <row r="4" spans="1:8" x14ac:dyDescent="0.2">
      <c r="A4" s="2">
        <f t="shared" ref="A4:A10" ca="1" si="2">A3+1</f>
        <v>43110</v>
      </c>
      <c r="B4" s="23">
        <f t="shared" ca="1" si="0"/>
        <v>43110</v>
      </c>
      <c r="C4">
        <v>8</v>
      </c>
      <c r="D4" s="39">
        <f t="shared" ca="1" si="1"/>
        <v>100</v>
      </c>
      <c r="F4" s="57" t="s">
        <v>106</v>
      </c>
      <c r="G4" s="57"/>
      <c r="H4" s="57"/>
    </row>
    <row r="5" spans="1:8" x14ac:dyDescent="0.2">
      <c r="A5" s="2">
        <f t="shared" ca="1" si="2"/>
        <v>43111</v>
      </c>
      <c r="B5" s="23">
        <f t="shared" ca="1" si="0"/>
        <v>43111</v>
      </c>
      <c r="C5">
        <v>7</v>
      </c>
      <c r="D5" s="39">
        <f t="shared" ca="1" si="1"/>
        <v>87.5</v>
      </c>
      <c r="F5" s="41">
        <v>18.5</v>
      </c>
    </row>
    <row r="6" spans="1:8" x14ac:dyDescent="0.2">
      <c r="A6" s="2">
        <f t="shared" ca="1" si="2"/>
        <v>43112</v>
      </c>
      <c r="B6" s="25">
        <f t="shared" ca="1" si="0"/>
        <v>43112</v>
      </c>
      <c r="C6" s="24">
        <v>7.5</v>
      </c>
      <c r="D6" s="40">
        <f t="shared" ca="1" si="1"/>
        <v>93.75</v>
      </c>
      <c r="G6" s="42"/>
      <c r="H6" s="42"/>
    </row>
    <row r="7" spans="1:8" x14ac:dyDescent="0.2">
      <c r="A7" s="2">
        <f t="shared" ca="1" si="2"/>
        <v>43113</v>
      </c>
      <c r="B7" s="25">
        <f t="shared" ca="1" si="0"/>
        <v>43113</v>
      </c>
      <c r="C7" s="24">
        <v>9</v>
      </c>
      <c r="D7" s="40">
        <f t="shared" ca="1" si="1"/>
        <v>166.5</v>
      </c>
    </row>
    <row r="8" spans="1:8" x14ac:dyDescent="0.2">
      <c r="A8" s="2">
        <f t="shared" ca="1" si="2"/>
        <v>43114</v>
      </c>
      <c r="B8" s="25">
        <f t="shared" ca="1" si="0"/>
        <v>43114</v>
      </c>
      <c r="C8" s="24">
        <v>8.5</v>
      </c>
      <c r="D8" s="40">
        <f t="shared" ca="1" si="1"/>
        <v>157.25</v>
      </c>
    </row>
    <row r="9" spans="1:8" x14ac:dyDescent="0.2">
      <c r="A9" s="2">
        <f t="shared" ca="1" si="2"/>
        <v>43115</v>
      </c>
      <c r="B9" s="23">
        <f t="shared" ca="1" si="0"/>
        <v>43115</v>
      </c>
      <c r="C9">
        <v>4</v>
      </c>
      <c r="D9" s="39">
        <f t="shared" ca="1" si="1"/>
        <v>50</v>
      </c>
    </row>
    <row r="10" spans="1:8" x14ac:dyDescent="0.2">
      <c r="A10" s="2">
        <f t="shared" ca="1" si="2"/>
        <v>43116</v>
      </c>
      <c r="B10" s="23">
        <f t="shared" ca="1" si="0"/>
        <v>43116</v>
      </c>
      <c r="C10">
        <v>1</v>
      </c>
      <c r="D10" s="39">
        <f t="shared" ca="1" si="1"/>
        <v>12.5</v>
      </c>
    </row>
  </sheetData>
  <mergeCells count="2">
    <mergeCell ref="F1:H1"/>
    <mergeCell ref="F4:H4"/>
  </mergeCells>
  <phoneticPr fontId="0" type="noConversion"/>
  <pageMargins left="0.75" right="0.75" top="1" bottom="1" header="0.4921259845" footer="0.4921259845"/>
  <pageSetup paperSize="9" orientation="portrait" horizontalDpi="4294967293" verticalDpi="0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B10"/>
  <sheetViews>
    <sheetView workbookViewId="0">
      <selection activeCell="D18" sqref="D18"/>
    </sheetView>
  </sheetViews>
  <sheetFormatPr defaultRowHeight="12.75" x14ac:dyDescent="0.2"/>
  <cols>
    <col min="1" max="1" width="15.28515625" customWidth="1"/>
    <col min="2" max="2" width="11.42578125" style="6" customWidth="1"/>
    <col min="3" max="256" width="11.42578125" customWidth="1"/>
  </cols>
  <sheetData>
    <row r="1" spans="1:2" x14ac:dyDescent="0.2">
      <c r="A1" s="8" t="s">
        <v>4</v>
      </c>
      <c r="B1" s="8" t="s">
        <v>61</v>
      </c>
    </row>
    <row r="2" spans="1:2" x14ac:dyDescent="0.2">
      <c r="A2" s="43">
        <v>38354</v>
      </c>
      <c r="B2" s="6">
        <f>WEEKNUM(A2)</f>
        <v>2</v>
      </c>
    </row>
    <row r="3" spans="1:2" x14ac:dyDescent="0.2">
      <c r="A3" s="43">
        <v>38381</v>
      </c>
      <c r="B3" s="6">
        <f t="shared" ref="B3:B10" si="0">WEEKNUM(A3)</f>
        <v>5</v>
      </c>
    </row>
    <row r="4" spans="1:2" x14ac:dyDescent="0.2">
      <c r="A4" s="43">
        <v>38404</v>
      </c>
      <c r="B4" s="6">
        <f t="shared" si="0"/>
        <v>9</v>
      </c>
    </row>
    <row r="5" spans="1:2" x14ac:dyDescent="0.2">
      <c r="A5" s="43">
        <v>38512</v>
      </c>
      <c r="B5" s="6">
        <f t="shared" si="0"/>
        <v>24</v>
      </c>
    </row>
    <row r="6" spans="1:2" x14ac:dyDescent="0.2">
      <c r="A6" s="43">
        <v>38551</v>
      </c>
      <c r="B6" s="6">
        <f t="shared" si="0"/>
        <v>30</v>
      </c>
    </row>
    <row r="7" spans="1:2" x14ac:dyDescent="0.2">
      <c r="A7" s="43">
        <v>38677</v>
      </c>
      <c r="B7" s="6">
        <f t="shared" si="0"/>
        <v>48</v>
      </c>
    </row>
    <row r="8" spans="1:2" x14ac:dyDescent="0.2">
      <c r="A8" s="43">
        <v>38677</v>
      </c>
      <c r="B8" s="6">
        <f t="shared" si="0"/>
        <v>48</v>
      </c>
    </row>
    <row r="9" spans="1:2" x14ac:dyDescent="0.2">
      <c r="A9" s="43">
        <v>38711</v>
      </c>
      <c r="B9" s="6">
        <f t="shared" si="0"/>
        <v>53</v>
      </c>
    </row>
    <row r="10" spans="1:2" x14ac:dyDescent="0.2">
      <c r="A10" s="43">
        <v>38715</v>
      </c>
      <c r="B10" s="6">
        <f t="shared" si="0"/>
        <v>53</v>
      </c>
    </row>
  </sheetData>
  <phoneticPr fontId="0" type="noConversion"/>
  <pageMargins left="0.75" right="0.75" top="1" bottom="1" header="0.4921259845" footer="0.492125984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0"/>
  <sheetViews>
    <sheetView workbookViewId="0">
      <selection activeCell="C2" sqref="C2:C10"/>
    </sheetView>
  </sheetViews>
  <sheetFormatPr defaultRowHeight="12.75" x14ac:dyDescent="0.2"/>
  <cols>
    <col min="1" max="1" width="11.85546875" customWidth="1"/>
    <col min="2" max="2" width="18.140625" customWidth="1"/>
    <col min="3" max="3" width="20.7109375" customWidth="1"/>
  </cols>
  <sheetData>
    <row r="1" spans="1:3" x14ac:dyDescent="0.2">
      <c r="A1" s="1" t="s">
        <v>0</v>
      </c>
      <c r="B1" s="1" t="s">
        <v>2</v>
      </c>
      <c r="C1" s="4" t="s">
        <v>3</v>
      </c>
    </row>
    <row r="2" spans="1:3" x14ac:dyDescent="0.2">
      <c r="A2" s="2">
        <f ca="1">TODAY()</f>
        <v>43108</v>
      </c>
      <c r="B2" s="3">
        <f ca="1">A2</f>
        <v>43108</v>
      </c>
      <c r="C2" s="6" t="str">
        <f ca="1">IF(OR(WEEKDAY(A2)=7,WEEKDAY(A2)=1),"weekend","")</f>
        <v/>
      </c>
    </row>
    <row r="3" spans="1:3" x14ac:dyDescent="0.2">
      <c r="A3" s="2">
        <f t="shared" ref="A3:A10" ca="1" si="0">A2+1</f>
        <v>43109</v>
      </c>
      <c r="B3" s="3">
        <f t="shared" ref="B3:B10" ca="1" si="1">A3</f>
        <v>43109</v>
      </c>
      <c r="C3" s="6" t="str">
        <f t="shared" ref="C3:C10" ca="1" si="2">IF(OR(WEEKDAY(A3)=7,WEEKDAY(A3)=1),"weekend","")</f>
        <v/>
      </c>
    </row>
    <row r="4" spans="1:3" x14ac:dyDescent="0.2">
      <c r="A4" s="2">
        <f t="shared" ca="1" si="0"/>
        <v>43110</v>
      </c>
      <c r="B4" s="3">
        <f t="shared" ca="1" si="1"/>
        <v>43110</v>
      </c>
      <c r="C4" s="6" t="str">
        <f t="shared" ca="1" si="2"/>
        <v/>
      </c>
    </row>
    <row r="5" spans="1:3" x14ac:dyDescent="0.2">
      <c r="A5" s="2">
        <f t="shared" ca="1" si="0"/>
        <v>43111</v>
      </c>
      <c r="B5" s="3">
        <f t="shared" ca="1" si="1"/>
        <v>43111</v>
      </c>
      <c r="C5" s="6" t="str">
        <f t="shared" ca="1" si="2"/>
        <v/>
      </c>
    </row>
    <row r="6" spans="1:3" x14ac:dyDescent="0.2">
      <c r="A6" s="2">
        <f t="shared" ca="1" si="0"/>
        <v>43112</v>
      </c>
      <c r="B6" s="3">
        <f t="shared" ca="1" si="1"/>
        <v>43112</v>
      </c>
      <c r="C6" s="6" t="str">
        <f t="shared" ca="1" si="2"/>
        <v/>
      </c>
    </row>
    <row r="7" spans="1:3" x14ac:dyDescent="0.2">
      <c r="A7" s="2">
        <f t="shared" ca="1" si="0"/>
        <v>43113</v>
      </c>
      <c r="B7" s="3">
        <f t="shared" ca="1" si="1"/>
        <v>43113</v>
      </c>
      <c r="C7" s="6" t="str">
        <f t="shared" ca="1" si="2"/>
        <v>weekend</v>
      </c>
    </row>
    <row r="8" spans="1:3" x14ac:dyDescent="0.2">
      <c r="A8" s="2">
        <f t="shared" ca="1" si="0"/>
        <v>43114</v>
      </c>
      <c r="B8" s="3">
        <f t="shared" ca="1" si="1"/>
        <v>43114</v>
      </c>
      <c r="C8" s="6" t="str">
        <f t="shared" ca="1" si="2"/>
        <v>weekend</v>
      </c>
    </row>
    <row r="9" spans="1:3" x14ac:dyDescent="0.2">
      <c r="A9" s="2">
        <f t="shared" ca="1" si="0"/>
        <v>43115</v>
      </c>
      <c r="B9" s="3">
        <f t="shared" ca="1" si="1"/>
        <v>43115</v>
      </c>
      <c r="C9" s="6" t="str">
        <f t="shared" ca="1" si="2"/>
        <v/>
      </c>
    </row>
    <row r="10" spans="1:3" x14ac:dyDescent="0.2">
      <c r="A10" s="2">
        <f t="shared" ca="1" si="0"/>
        <v>43116</v>
      </c>
      <c r="B10" s="3">
        <f t="shared" ca="1" si="1"/>
        <v>43116</v>
      </c>
      <c r="C10" s="6" t="str">
        <f t="shared" ca="1" si="2"/>
        <v/>
      </c>
    </row>
  </sheetData>
  <phoneticPr fontId="0" type="noConversion"/>
  <pageMargins left="0.75" right="0.75" top="1" bottom="1" header="0.5" footer="0.5"/>
  <pageSetup paperSize="9" orientation="portrait" horizontalDpi="300" verticalDpi="300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C13"/>
  <sheetViews>
    <sheetView workbookViewId="0">
      <selection activeCell="C2" sqref="C2:C11"/>
    </sheetView>
  </sheetViews>
  <sheetFormatPr defaultRowHeight="12.75" x14ac:dyDescent="0.2"/>
  <cols>
    <col min="1" max="1" width="13.7109375" customWidth="1"/>
    <col min="2" max="2" width="16.5703125" style="6" customWidth="1"/>
    <col min="3" max="3" width="17.28515625" customWidth="1"/>
    <col min="4" max="256" width="11.42578125" customWidth="1"/>
  </cols>
  <sheetData>
    <row r="1" spans="1:3" x14ac:dyDescent="0.2">
      <c r="A1" s="8" t="s">
        <v>6</v>
      </c>
      <c r="B1" s="8" t="s">
        <v>57</v>
      </c>
      <c r="C1" s="8" t="s">
        <v>7</v>
      </c>
    </row>
    <row r="2" spans="1:3" x14ac:dyDescent="0.2">
      <c r="A2" s="2">
        <v>38618</v>
      </c>
      <c r="B2" s="44">
        <v>1</v>
      </c>
      <c r="C2" s="26">
        <f>WORKDAY(A2,B2)</f>
        <v>38621</v>
      </c>
    </row>
    <row r="3" spans="1:3" x14ac:dyDescent="0.2">
      <c r="A3" s="2">
        <v>38697</v>
      </c>
      <c r="B3" s="44">
        <v>3</v>
      </c>
      <c r="C3" s="26">
        <f t="shared" ref="C3:C11" si="0">WORKDAY(A3,B3)</f>
        <v>38700</v>
      </c>
    </row>
    <row r="4" spans="1:3" x14ac:dyDescent="0.2">
      <c r="A4" s="2">
        <v>38353</v>
      </c>
      <c r="B4" s="44">
        <v>6</v>
      </c>
      <c r="C4" s="26">
        <f t="shared" si="0"/>
        <v>38362</v>
      </c>
    </row>
    <row r="5" spans="1:3" x14ac:dyDescent="0.2">
      <c r="A5" s="2">
        <v>38572</v>
      </c>
      <c r="B5" s="44">
        <v>-5</v>
      </c>
      <c r="C5" s="26">
        <f t="shared" si="0"/>
        <v>38565</v>
      </c>
    </row>
    <row r="6" spans="1:3" x14ac:dyDescent="0.2">
      <c r="A6" s="2">
        <v>38646</v>
      </c>
      <c r="B6" s="44">
        <v>12</v>
      </c>
      <c r="C6" s="26">
        <f t="shared" si="0"/>
        <v>38664</v>
      </c>
    </row>
    <row r="7" spans="1:3" x14ac:dyDescent="0.2">
      <c r="A7" s="2">
        <v>38673</v>
      </c>
      <c r="B7" s="44">
        <v>1</v>
      </c>
      <c r="C7" s="26">
        <f t="shared" si="0"/>
        <v>38674</v>
      </c>
    </row>
    <row r="8" spans="1:3" x14ac:dyDescent="0.2">
      <c r="A8" s="2">
        <v>38481</v>
      </c>
      <c r="B8" s="44">
        <v>-3</v>
      </c>
      <c r="C8" s="26">
        <f t="shared" si="0"/>
        <v>38476</v>
      </c>
    </row>
    <row r="9" spans="1:3" x14ac:dyDescent="0.2">
      <c r="A9" s="2">
        <v>38655</v>
      </c>
      <c r="B9" s="44">
        <v>2</v>
      </c>
      <c r="C9" s="26">
        <f t="shared" si="0"/>
        <v>38657</v>
      </c>
    </row>
    <row r="10" spans="1:3" x14ac:dyDescent="0.2">
      <c r="A10" s="2">
        <v>38361</v>
      </c>
      <c r="B10" s="44">
        <v>10</v>
      </c>
      <c r="C10" s="26">
        <f t="shared" si="0"/>
        <v>38373</v>
      </c>
    </row>
    <row r="11" spans="1:3" x14ac:dyDescent="0.2">
      <c r="B11"/>
      <c r="C11" s="26">
        <f t="shared" si="0"/>
        <v>0</v>
      </c>
    </row>
    <row r="12" spans="1:3" x14ac:dyDescent="0.2">
      <c r="B12"/>
    </row>
    <row r="13" spans="1:3" x14ac:dyDescent="0.2">
      <c r="B13"/>
    </row>
  </sheetData>
  <phoneticPr fontId="0" type="noConversion"/>
  <pageMargins left="0.75" right="0.75" top="1" bottom="1" header="0.4921259845" footer="0.4921259845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F10"/>
  <sheetViews>
    <sheetView workbookViewId="0">
      <selection activeCell="D2" sqref="D2:D6"/>
    </sheetView>
  </sheetViews>
  <sheetFormatPr defaultRowHeight="12.75" x14ac:dyDescent="0.2"/>
  <cols>
    <col min="1" max="1" width="9.5703125" customWidth="1"/>
    <col min="2" max="2" width="15.7109375" customWidth="1"/>
    <col min="3" max="3" width="15.42578125" customWidth="1"/>
    <col min="4" max="4" width="12.5703125" customWidth="1"/>
    <col min="5" max="5" width="4.7109375" customWidth="1"/>
    <col min="6" max="6" width="18.140625" customWidth="1"/>
    <col min="7" max="256" width="11.42578125" customWidth="1"/>
  </cols>
  <sheetData>
    <row r="1" spans="1:6" ht="13.5" thickBot="1" x14ac:dyDescent="0.25">
      <c r="A1" s="46" t="s">
        <v>63</v>
      </c>
      <c r="B1" s="8" t="s">
        <v>62</v>
      </c>
      <c r="C1" s="8" t="s">
        <v>6</v>
      </c>
      <c r="D1" s="8" t="s">
        <v>7</v>
      </c>
      <c r="F1" s="27" t="s">
        <v>114</v>
      </c>
    </row>
    <row r="2" spans="1:6" x14ac:dyDescent="0.2">
      <c r="A2" t="s">
        <v>64</v>
      </c>
      <c r="B2" s="45">
        <v>10</v>
      </c>
      <c r="C2" s="30">
        <v>38700</v>
      </c>
      <c r="D2" s="30">
        <f>WORKDAY(C2,B2,$F$2:$F$8)</f>
        <v>38715</v>
      </c>
      <c r="F2" s="28">
        <v>38701</v>
      </c>
    </row>
    <row r="3" spans="1:6" x14ac:dyDescent="0.2">
      <c r="A3" t="s">
        <v>65</v>
      </c>
      <c r="B3" s="6">
        <v>5</v>
      </c>
      <c r="C3" s="30">
        <f>D2+1</f>
        <v>38716</v>
      </c>
      <c r="D3" s="30">
        <f t="shared" ref="D3:D6" si="0">WORKDAY(C3,B3,$F$2:$F$8)</f>
        <v>38723</v>
      </c>
      <c r="F3" s="28">
        <v>38725</v>
      </c>
    </row>
    <row r="4" spans="1:6" x14ac:dyDescent="0.2">
      <c r="A4" t="s">
        <v>66</v>
      </c>
      <c r="B4" s="6">
        <v>2</v>
      </c>
      <c r="C4" s="30">
        <f>D3+1</f>
        <v>38724</v>
      </c>
      <c r="D4" s="30">
        <f t="shared" si="0"/>
        <v>38728</v>
      </c>
      <c r="F4" s="28">
        <v>38727</v>
      </c>
    </row>
    <row r="5" spans="1:6" x14ac:dyDescent="0.2">
      <c r="A5" t="s">
        <v>67</v>
      </c>
      <c r="B5" s="6">
        <v>3</v>
      </c>
      <c r="C5" s="30">
        <f>D4+1</f>
        <v>38729</v>
      </c>
      <c r="D5" s="30">
        <f t="shared" si="0"/>
        <v>38734</v>
      </c>
      <c r="F5" s="29"/>
    </row>
    <row r="6" spans="1:6" x14ac:dyDescent="0.2">
      <c r="A6" t="s">
        <v>68</v>
      </c>
      <c r="B6" s="6">
        <v>2</v>
      </c>
      <c r="C6" s="30">
        <f>D5+1</f>
        <v>38735</v>
      </c>
      <c r="D6" s="30">
        <f t="shared" si="0"/>
        <v>38737</v>
      </c>
      <c r="F6" s="29"/>
    </row>
    <row r="7" spans="1:6" x14ac:dyDescent="0.2">
      <c r="A7" s="32"/>
      <c r="B7" s="6"/>
      <c r="C7" s="30"/>
      <c r="F7" s="29"/>
    </row>
    <row r="8" spans="1:6" x14ac:dyDescent="0.2">
      <c r="A8" s="32"/>
      <c r="B8" s="31"/>
      <c r="C8" s="30"/>
      <c r="D8" s="30"/>
      <c r="F8" s="33"/>
    </row>
    <row r="9" spans="1:6" x14ac:dyDescent="0.2">
      <c r="C9" s="30"/>
    </row>
    <row r="10" spans="1:6" x14ac:dyDescent="0.2">
      <c r="C10" s="30"/>
      <c r="D10" s="30"/>
    </row>
  </sheetData>
  <phoneticPr fontId="0" type="noConversion"/>
  <pageMargins left="0.75" right="0.75" top="1" bottom="1" header="0.4921259845" footer="0.4921259845"/>
  <pageSetup paperSize="9" orientation="portrait" horizontalDpi="300" verticalDpi="300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F6"/>
  <sheetViews>
    <sheetView workbookViewId="0">
      <selection activeCell="D2" sqref="D2:D6"/>
    </sheetView>
  </sheetViews>
  <sheetFormatPr defaultRowHeight="12.75" x14ac:dyDescent="0.2"/>
  <cols>
    <col min="1" max="1" width="8.28515625" customWidth="1"/>
    <col min="2" max="3" width="11.42578125" customWidth="1"/>
    <col min="4" max="4" width="12.85546875" style="6" customWidth="1"/>
    <col min="5" max="5" width="3.7109375" customWidth="1"/>
    <col min="6" max="256" width="11.42578125" customWidth="1"/>
  </cols>
  <sheetData>
    <row r="1" spans="1:6" x14ac:dyDescent="0.2">
      <c r="B1" s="8" t="s">
        <v>6</v>
      </c>
      <c r="C1" s="8" t="s">
        <v>7</v>
      </c>
      <c r="D1" s="8" t="s">
        <v>115</v>
      </c>
      <c r="F1" s="48" t="s">
        <v>114</v>
      </c>
    </row>
    <row r="2" spans="1:6" x14ac:dyDescent="0.2">
      <c r="A2" s="4" t="s">
        <v>69</v>
      </c>
      <c r="B2" s="2">
        <v>38664</v>
      </c>
      <c r="C2" s="2">
        <v>38678</v>
      </c>
      <c r="D2" s="6">
        <f>NETWORKDAYS(B2,C2,F2:F6)</f>
        <v>11</v>
      </c>
      <c r="F2" s="47">
        <v>38675</v>
      </c>
    </row>
    <row r="3" spans="1:6" x14ac:dyDescent="0.2">
      <c r="A3" s="4" t="s">
        <v>70</v>
      </c>
      <c r="B3" s="2">
        <v>38679</v>
      </c>
      <c r="C3" s="2">
        <v>38689</v>
      </c>
      <c r="D3" s="6">
        <f t="shared" ref="D3:D6" si="0">NETWORKDAYS(B3,C3,F3:F7)</f>
        <v>7</v>
      </c>
      <c r="F3" s="47">
        <v>38687</v>
      </c>
    </row>
    <row r="4" spans="1:6" x14ac:dyDescent="0.2">
      <c r="A4" s="4" t="s">
        <v>71</v>
      </c>
      <c r="B4" s="2">
        <v>38690</v>
      </c>
      <c r="C4" s="2">
        <v>38699</v>
      </c>
      <c r="D4" s="6">
        <f t="shared" si="0"/>
        <v>7</v>
      </c>
      <c r="F4" s="47"/>
    </row>
    <row r="5" spans="1:6" x14ac:dyDescent="0.2">
      <c r="A5" s="4" t="s">
        <v>72</v>
      </c>
      <c r="B5" s="2">
        <v>38700</v>
      </c>
      <c r="C5" s="2">
        <v>38709</v>
      </c>
      <c r="D5" s="6">
        <f t="shared" si="0"/>
        <v>8</v>
      </c>
      <c r="F5" s="47"/>
    </row>
    <row r="6" spans="1:6" x14ac:dyDescent="0.2">
      <c r="A6" s="4" t="s">
        <v>73</v>
      </c>
      <c r="B6" s="2">
        <v>38710</v>
      </c>
      <c r="C6" s="2">
        <v>38720</v>
      </c>
      <c r="D6" s="6">
        <f t="shared" si="0"/>
        <v>7</v>
      </c>
      <c r="F6" s="47"/>
    </row>
  </sheetData>
  <phoneticPr fontId="0" type="noConversion"/>
  <pageMargins left="0.75" right="0.75" top="1" bottom="1" header="0.4921259845" footer="0.4921259845"/>
  <pageSetup paperSize="9" orientation="portrait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D10"/>
  <sheetViews>
    <sheetView workbookViewId="0">
      <selection activeCell="D2" sqref="D2:D10"/>
    </sheetView>
  </sheetViews>
  <sheetFormatPr defaultRowHeight="12.75" x14ac:dyDescent="0.2"/>
  <cols>
    <col min="1" max="256" width="11.42578125" customWidth="1"/>
  </cols>
  <sheetData>
    <row r="1" spans="1:4" x14ac:dyDescent="0.2">
      <c r="A1" s="8" t="s">
        <v>45</v>
      </c>
      <c r="B1" s="8" t="s">
        <v>56</v>
      </c>
      <c r="C1" s="8" t="s">
        <v>74</v>
      </c>
      <c r="D1" s="8" t="s">
        <v>75</v>
      </c>
    </row>
    <row r="2" spans="1:4" x14ac:dyDescent="0.2">
      <c r="A2" t="s">
        <v>54</v>
      </c>
      <c r="B2" s="2">
        <v>25292</v>
      </c>
      <c r="C2" s="2">
        <f ca="1">TODAY()</f>
        <v>43108</v>
      </c>
      <c r="D2" s="34">
        <f ca="1">DATEDIF(B2,C2,"Y")</f>
        <v>48</v>
      </c>
    </row>
    <row r="3" spans="1:4" x14ac:dyDescent="0.2">
      <c r="A3" t="s">
        <v>50</v>
      </c>
      <c r="B3" s="2">
        <v>25295</v>
      </c>
      <c r="C3" s="2">
        <f t="shared" ref="C3:C10" ca="1" si="0">TODAY()</f>
        <v>43108</v>
      </c>
      <c r="D3" s="34">
        <f t="shared" ref="D3:D10" ca="1" si="1">DATEDIF(B3,C3,"Y")</f>
        <v>48</v>
      </c>
    </row>
    <row r="4" spans="1:4" x14ac:dyDescent="0.2">
      <c r="A4" t="s">
        <v>48</v>
      </c>
      <c r="B4" s="2">
        <v>20713</v>
      </c>
      <c r="C4" s="2">
        <f t="shared" ca="1" si="0"/>
        <v>43108</v>
      </c>
      <c r="D4" s="34">
        <f t="shared" ca="1" si="1"/>
        <v>61</v>
      </c>
    </row>
    <row r="5" spans="1:4" x14ac:dyDescent="0.2">
      <c r="A5" t="s">
        <v>53</v>
      </c>
      <c r="B5" s="2">
        <v>26191</v>
      </c>
      <c r="C5" s="2">
        <f t="shared" ca="1" si="0"/>
        <v>43108</v>
      </c>
      <c r="D5" s="34">
        <f t="shared" ca="1" si="1"/>
        <v>46</v>
      </c>
    </row>
    <row r="6" spans="1:4" x14ac:dyDescent="0.2">
      <c r="A6" t="s">
        <v>47</v>
      </c>
      <c r="B6" s="2">
        <v>28402</v>
      </c>
      <c r="C6" s="2">
        <f t="shared" ca="1" si="0"/>
        <v>43108</v>
      </c>
      <c r="D6" s="34">
        <f t="shared" ca="1" si="1"/>
        <v>40</v>
      </c>
    </row>
    <row r="7" spans="1:4" x14ac:dyDescent="0.2">
      <c r="A7" t="s">
        <v>52</v>
      </c>
      <c r="B7" s="2">
        <v>22578</v>
      </c>
      <c r="C7" s="2">
        <f t="shared" ca="1" si="0"/>
        <v>43108</v>
      </c>
      <c r="D7" s="34">
        <f t="shared" ca="1" si="1"/>
        <v>56</v>
      </c>
    </row>
    <row r="8" spans="1:4" x14ac:dyDescent="0.2">
      <c r="A8" t="s">
        <v>49</v>
      </c>
      <c r="B8" s="2">
        <v>24421</v>
      </c>
      <c r="C8" s="2">
        <f t="shared" ca="1" si="0"/>
        <v>43108</v>
      </c>
      <c r="D8" s="34">
        <f t="shared" ca="1" si="1"/>
        <v>51</v>
      </c>
    </row>
    <row r="9" spans="1:4" x14ac:dyDescent="0.2">
      <c r="A9" t="s">
        <v>51</v>
      </c>
      <c r="B9" s="2">
        <v>27717</v>
      </c>
      <c r="C9" s="2">
        <f t="shared" ca="1" si="0"/>
        <v>43108</v>
      </c>
      <c r="D9" s="34">
        <f t="shared" ca="1" si="1"/>
        <v>42</v>
      </c>
    </row>
    <row r="10" spans="1:4" x14ac:dyDescent="0.2">
      <c r="A10" t="s">
        <v>55</v>
      </c>
      <c r="B10" s="2">
        <v>20049</v>
      </c>
      <c r="C10" s="2">
        <f t="shared" ca="1" si="0"/>
        <v>43108</v>
      </c>
      <c r="D10" s="34">
        <f t="shared" ca="1" si="1"/>
        <v>63</v>
      </c>
    </row>
  </sheetData>
  <phoneticPr fontId="0" type="noConversion"/>
  <pageMargins left="0.75" right="0.75" top="1" bottom="1" header="0.4921259845" footer="0.4921259845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E10"/>
  <sheetViews>
    <sheetView workbookViewId="0">
      <selection activeCell="D2" sqref="D2"/>
    </sheetView>
  </sheetViews>
  <sheetFormatPr defaultRowHeight="12.75" x14ac:dyDescent="0.2"/>
  <cols>
    <col min="1" max="3" width="11.42578125" customWidth="1"/>
    <col min="4" max="4" width="23.140625" style="6" customWidth="1"/>
    <col min="5" max="5" width="19.7109375" customWidth="1"/>
    <col min="6" max="256" width="11.42578125" customWidth="1"/>
  </cols>
  <sheetData>
    <row r="1" spans="1:5" ht="21" customHeight="1" x14ac:dyDescent="0.2">
      <c r="A1" s="1" t="s">
        <v>45</v>
      </c>
      <c r="B1" s="1" t="s">
        <v>56</v>
      </c>
      <c r="C1" s="1" t="s">
        <v>74</v>
      </c>
      <c r="D1" s="7" t="s">
        <v>76</v>
      </c>
      <c r="E1" s="35"/>
    </row>
    <row r="2" spans="1:5" x14ac:dyDescent="0.2">
      <c r="A2" t="s">
        <v>54</v>
      </c>
      <c r="B2" s="2">
        <v>25292</v>
      </c>
      <c r="C2" s="2">
        <f ca="1">TODAY()</f>
        <v>43108</v>
      </c>
      <c r="D2" s="49" t="str">
        <f t="shared" ref="D2:D10" ca="1" si="0">DATEDIF(B2,C2,"Y") &amp; " years and " &amp; DATEDIF(B2,C2,"YM") &amp; " months"</f>
        <v>48 years and 9 months</v>
      </c>
      <c r="E2" s="10"/>
    </row>
    <row r="3" spans="1:5" x14ac:dyDescent="0.2">
      <c r="A3" t="s">
        <v>50</v>
      </c>
      <c r="B3" s="2">
        <v>25295</v>
      </c>
      <c r="C3" s="2">
        <f t="shared" ref="C3:C10" ca="1" si="1">TODAY()</f>
        <v>43108</v>
      </c>
      <c r="D3" s="49" t="str">
        <f t="shared" ca="1" si="0"/>
        <v>48 years and 9 months</v>
      </c>
    </row>
    <row r="4" spans="1:5" x14ac:dyDescent="0.2">
      <c r="A4" t="s">
        <v>48</v>
      </c>
      <c r="B4" s="2">
        <v>20713</v>
      </c>
      <c r="C4" s="2">
        <f t="shared" ca="1" si="1"/>
        <v>43108</v>
      </c>
      <c r="D4" s="49" t="str">
        <f t="shared" ca="1" si="0"/>
        <v>61 years and 3 months</v>
      </c>
    </row>
    <row r="5" spans="1:5" x14ac:dyDescent="0.2">
      <c r="A5" t="s">
        <v>53</v>
      </c>
      <c r="B5" s="2">
        <v>26191</v>
      </c>
      <c r="C5" s="2">
        <f t="shared" ca="1" si="1"/>
        <v>43108</v>
      </c>
      <c r="D5" s="49" t="str">
        <f t="shared" ca="1" si="0"/>
        <v>46 years and 3 months</v>
      </c>
    </row>
    <row r="6" spans="1:5" x14ac:dyDescent="0.2">
      <c r="A6" t="s">
        <v>47</v>
      </c>
      <c r="B6" s="2">
        <v>28402</v>
      </c>
      <c r="C6" s="2">
        <f t="shared" ca="1" si="1"/>
        <v>43108</v>
      </c>
      <c r="D6" s="49" t="str">
        <f t="shared" ca="1" si="0"/>
        <v>40 years and 3 months</v>
      </c>
    </row>
    <row r="7" spans="1:5" x14ac:dyDescent="0.2">
      <c r="A7" t="s">
        <v>52</v>
      </c>
      <c r="B7" s="2">
        <v>22578</v>
      </c>
      <c r="C7" s="2">
        <f t="shared" ca="1" si="1"/>
        <v>43108</v>
      </c>
      <c r="D7" s="49" t="str">
        <f t="shared" ca="1" si="0"/>
        <v>56 years and 2 months</v>
      </c>
    </row>
    <row r="8" spans="1:5" x14ac:dyDescent="0.2">
      <c r="A8" t="s">
        <v>49</v>
      </c>
      <c r="B8" s="2">
        <v>24421</v>
      </c>
      <c r="C8" s="2">
        <f t="shared" ca="1" si="1"/>
        <v>43108</v>
      </c>
      <c r="D8" s="49" t="str">
        <f t="shared" ca="1" si="0"/>
        <v>51 years and 1 months</v>
      </c>
    </row>
    <row r="9" spans="1:5" x14ac:dyDescent="0.2">
      <c r="A9" t="s">
        <v>51</v>
      </c>
      <c r="B9" s="2">
        <v>27717</v>
      </c>
      <c r="C9" s="2">
        <f t="shared" ca="1" si="1"/>
        <v>43108</v>
      </c>
      <c r="D9" s="49" t="str">
        <f t="shared" ca="1" si="0"/>
        <v>42 years and 1 months</v>
      </c>
    </row>
    <row r="10" spans="1:5" x14ac:dyDescent="0.2">
      <c r="A10" t="s">
        <v>55</v>
      </c>
      <c r="B10" s="2">
        <v>20049</v>
      </c>
      <c r="C10" s="2">
        <f t="shared" ca="1" si="1"/>
        <v>43108</v>
      </c>
      <c r="D10" s="49" t="str">
        <f t="shared" ca="1" si="0"/>
        <v>63 years and 1 months</v>
      </c>
    </row>
  </sheetData>
  <phoneticPr fontId="0" type="noConversion"/>
  <pageMargins left="0.75" right="0.75" top="1" bottom="1" header="0.4921259845" footer="0.4921259845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7"/>
  <sheetViews>
    <sheetView workbookViewId="0">
      <selection activeCell="B4" sqref="B4"/>
    </sheetView>
  </sheetViews>
  <sheetFormatPr defaultRowHeight="12.75" x14ac:dyDescent="0.2"/>
  <cols>
    <col min="1" max="1" width="18.5703125" customWidth="1"/>
    <col min="2" max="2" width="18.7109375" customWidth="1"/>
  </cols>
  <sheetData>
    <row r="2" spans="1:2" x14ac:dyDescent="0.2">
      <c r="A2" s="4" t="s">
        <v>116</v>
      </c>
      <c r="B2" s="2">
        <v>39076</v>
      </c>
    </row>
    <row r="4" spans="1:2" x14ac:dyDescent="0.2">
      <c r="A4" t="s">
        <v>117</v>
      </c>
      <c r="B4" s="2">
        <f>B2-(WEEKDAY(B2,2))-21</f>
        <v>39054</v>
      </c>
    </row>
    <row r="5" spans="1:2" x14ac:dyDescent="0.2">
      <c r="A5" t="s">
        <v>118</v>
      </c>
      <c r="B5" s="2">
        <f>B2-(WEEKDAY(B2,2))-14</f>
        <v>39061</v>
      </c>
    </row>
    <row r="6" spans="1:2" x14ac:dyDescent="0.2">
      <c r="A6" t="s">
        <v>119</v>
      </c>
      <c r="B6" s="2">
        <f>B2-(WEEKDAY(B2,2))-7</f>
        <v>39068</v>
      </c>
    </row>
    <row r="7" spans="1:2" x14ac:dyDescent="0.2">
      <c r="A7" t="s">
        <v>120</v>
      </c>
      <c r="B7" s="2">
        <f>B2-(WEEKDAY(B2,2))</f>
        <v>39075</v>
      </c>
    </row>
  </sheetData>
  <phoneticPr fontId="0" type="noConversion"/>
  <pageMargins left="0.75" right="0.75" top="1" bottom="1" header="0.5" footer="0.5"/>
  <headerFooter alignWithMargins="0"/>
  <drawing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D10"/>
  <sheetViews>
    <sheetView workbookViewId="0">
      <selection activeCell="B7" sqref="B7"/>
    </sheetView>
  </sheetViews>
  <sheetFormatPr defaultRowHeight="12.75" x14ac:dyDescent="0.2"/>
  <cols>
    <col min="1" max="256" width="11.42578125" customWidth="1"/>
  </cols>
  <sheetData>
    <row r="1" spans="1:4" x14ac:dyDescent="0.2">
      <c r="A1" s="1" t="s">
        <v>63</v>
      </c>
      <c r="B1" s="1" t="s">
        <v>107</v>
      </c>
      <c r="C1" s="1" t="s">
        <v>63</v>
      </c>
      <c r="D1" s="1" t="s">
        <v>108</v>
      </c>
    </row>
    <row r="2" spans="1:4" x14ac:dyDescent="0.2">
      <c r="A2" t="s">
        <v>78</v>
      </c>
      <c r="B2" s="50">
        <f>TIMEVALUE(MID(A2,8,5))</f>
        <v>0.58680555555555558</v>
      </c>
      <c r="C2" t="s">
        <v>87</v>
      </c>
      <c r="D2" s="50">
        <f>TIMEVALUE(MID(C2,6,5))</f>
        <v>0.67361111111111116</v>
      </c>
    </row>
    <row r="3" spans="1:4" x14ac:dyDescent="0.2">
      <c r="A3" t="s">
        <v>80</v>
      </c>
      <c r="B3" s="50">
        <f t="shared" ref="B3:B10" si="0">TIMEVALUE(MID(A3,8,5))</f>
        <v>0.70763888888888893</v>
      </c>
      <c r="C3" t="s">
        <v>88</v>
      </c>
      <c r="D3" s="50">
        <f t="shared" ref="D3:D10" si="1">TIMEVALUE(MID(C3,6,5))</f>
        <v>0.75763888888888886</v>
      </c>
    </row>
    <row r="4" spans="1:4" x14ac:dyDescent="0.2">
      <c r="A4" t="s">
        <v>81</v>
      </c>
      <c r="B4" s="50">
        <f t="shared" si="0"/>
        <v>0.3833333333333333</v>
      </c>
      <c r="C4" t="s">
        <v>89</v>
      </c>
      <c r="D4" s="50">
        <f t="shared" si="1"/>
        <v>0.54999999999999993</v>
      </c>
    </row>
    <row r="5" spans="1:4" x14ac:dyDescent="0.2">
      <c r="A5" t="s">
        <v>79</v>
      </c>
      <c r="B5" s="50">
        <f t="shared" si="0"/>
        <v>0.58888888888888891</v>
      </c>
      <c r="C5" t="s">
        <v>90</v>
      </c>
      <c r="D5" s="50">
        <f t="shared" si="1"/>
        <v>0.74930555555555556</v>
      </c>
    </row>
    <row r="6" spans="1:4" x14ac:dyDescent="0.2">
      <c r="A6" t="s">
        <v>82</v>
      </c>
      <c r="B6" s="50">
        <f t="shared" si="0"/>
        <v>0.91319444444444453</v>
      </c>
      <c r="C6" t="s">
        <v>91</v>
      </c>
      <c r="D6" s="50">
        <f t="shared" si="1"/>
        <v>0.96805555555555556</v>
      </c>
    </row>
    <row r="7" spans="1:4" x14ac:dyDescent="0.2">
      <c r="A7" t="s">
        <v>83</v>
      </c>
      <c r="B7" s="50">
        <f t="shared" si="0"/>
        <v>0.96527777777777779</v>
      </c>
      <c r="C7" t="s">
        <v>92</v>
      </c>
      <c r="D7" s="50">
        <f t="shared" si="1"/>
        <v>0.98958333333333337</v>
      </c>
    </row>
    <row r="8" spans="1:4" x14ac:dyDescent="0.2">
      <c r="A8" t="s">
        <v>84</v>
      </c>
      <c r="B8" s="50">
        <f t="shared" si="0"/>
        <v>0.62083333333333335</v>
      </c>
      <c r="C8" t="s">
        <v>93</v>
      </c>
      <c r="D8" s="50">
        <f t="shared" si="1"/>
        <v>0.71944444444444444</v>
      </c>
    </row>
    <row r="9" spans="1:4" x14ac:dyDescent="0.2">
      <c r="A9" t="s">
        <v>85</v>
      </c>
      <c r="B9" s="50">
        <f t="shared" si="0"/>
        <v>0.46666666666666662</v>
      </c>
      <c r="C9" t="s">
        <v>94</v>
      </c>
      <c r="D9" s="50">
        <f t="shared" si="1"/>
        <v>0.55347222222222225</v>
      </c>
    </row>
    <row r="10" spans="1:4" x14ac:dyDescent="0.2">
      <c r="A10" t="s">
        <v>86</v>
      </c>
      <c r="B10" s="50">
        <f t="shared" si="0"/>
        <v>9.2361111111111116E-2</v>
      </c>
      <c r="C10" t="s">
        <v>95</v>
      </c>
      <c r="D10" s="50">
        <f t="shared" si="1"/>
        <v>0.17708333333333334</v>
      </c>
    </row>
  </sheetData>
  <phoneticPr fontId="0" type="noConversion"/>
  <pageMargins left="0.75" right="0.75" top="1" bottom="1" header="0.4921259845" footer="0.4921259845"/>
  <pageSetup paperSize="9" orientation="portrait" horizontalDpi="300" verticalDpi="300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activeCell="A3" sqref="A3"/>
    </sheetView>
  </sheetViews>
  <sheetFormatPr defaultRowHeight="12.75" x14ac:dyDescent="0.2"/>
  <sheetData>
    <row r="1" spans="1:1" x14ac:dyDescent="0.2">
      <c r="A1" s="51">
        <v>1255</v>
      </c>
    </row>
    <row r="3" spans="1:1" x14ac:dyDescent="0.2">
      <c r="A3" s="13">
        <v>0.52361111111111114</v>
      </c>
    </row>
  </sheetData>
  <phoneticPr fontId="0" type="noConversion"/>
  <pageMargins left="0.75" right="0.75" top="1" bottom="1" header="0.5" footer="0.5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1:D10"/>
  <sheetViews>
    <sheetView workbookViewId="0">
      <selection activeCell="D7" sqref="D7"/>
    </sheetView>
  </sheetViews>
  <sheetFormatPr defaultRowHeight="12.75" x14ac:dyDescent="0.2"/>
  <cols>
    <col min="1" max="1" width="11.42578125" customWidth="1"/>
    <col min="2" max="2" width="8.5703125" customWidth="1"/>
    <col min="3" max="3" width="7.7109375" customWidth="1"/>
    <col min="4" max="4" width="10.7109375" style="6" customWidth="1"/>
    <col min="5" max="256" width="11.42578125" customWidth="1"/>
  </cols>
  <sheetData>
    <row r="1" spans="1:4" x14ac:dyDescent="0.2">
      <c r="A1" s="8" t="s">
        <v>4</v>
      </c>
      <c r="B1" s="8" t="s">
        <v>6</v>
      </c>
      <c r="C1" s="8" t="s">
        <v>7</v>
      </c>
      <c r="D1" s="54" t="s">
        <v>77</v>
      </c>
    </row>
    <row r="2" spans="1:4" x14ac:dyDescent="0.2">
      <c r="A2" s="2">
        <v>38299</v>
      </c>
      <c r="B2" s="13">
        <v>0.35416666666666669</v>
      </c>
      <c r="C2" s="13">
        <v>0.69791666666666663</v>
      </c>
      <c r="D2" s="52">
        <f t="shared" ref="D2:D10" si="0">HOUR(C2-B2)+MINUTE(C2-B2)/60</f>
        <v>8.25</v>
      </c>
    </row>
    <row r="3" spans="1:4" x14ac:dyDescent="0.2">
      <c r="A3" s="2">
        <v>38300</v>
      </c>
      <c r="B3" s="13">
        <v>0.30208333333333331</v>
      </c>
      <c r="C3" s="13">
        <v>0.64583333333333337</v>
      </c>
      <c r="D3" s="53">
        <f t="shared" si="0"/>
        <v>8.25</v>
      </c>
    </row>
    <row r="4" spans="1:4" x14ac:dyDescent="0.2">
      <c r="A4" s="2">
        <v>38301</v>
      </c>
      <c r="B4" s="13">
        <v>0.33263888888888887</v>
      </c>
      <c r="C4" s="13">
        <v>0.71250000000000002</v>
      </c>
      <c r="D4" s="53">
        <f t="shared" si="0"/>
        <v>9.1166666666666671</v>
      </c>
    </row>
    <row r="5" spans="1:4" x14ac:dyDescent="0.2">
      <c r="A5" s="2">
        <v>38302</v>
      </c>
      <c r="B5" s="13">
        <v>0.38263888888888892</v>
      </c>
      <c r="C5" s="13">
        <v>0.77361111111111114</v>
      </c>
      <c r="D5" s="53">
        <f t="shared" si="0"/>
        <v>9.3833333333333329</v>
      </c>
    </row>
    <row r="6" spans="1:4" x14ac:dyDescent="0.2">
      <c r="A6" s="2">
        <v>38303</v>
      </c>
      <c r="B6" s="13">
        <v>0.33333333333333331</v>
      </c>
      <c r="C6" s="13">
        <v>0.70833333333333337</v>
      </c>
      <c r="D6" s="53">
        <f t="shared" si="0"/>
        <v>9</v>
      </c>
    </row>
    <row r="7" spans="1:4" x14ac:dyDescent="0.2">
      <c r="A7" s="2">
        <v>38306</v>
      </c>
      <c r="B7" s="13">
        <v>0.33680555555555558</v>
      </c>
      <c r="C7" s="13">
        <v>0.79236111111111107</v>
      </c>
      <c r="D7" s="53">
        <f t="shared" si="0"/>
        <v>10.933333333333334</v>
      </c>
    </row>
    <row r="8" spans="1:4" x14ac:dyDescent="0.2">
      <c r="A8" s="2">
        <v>38309</v>
      </c>
      <c r="B8" s="13">
        <v>0.37152777777777773</v>
      </c>
      <c r="C8" s="13">
        <v>0.7090277777777777</v>
      </c>
      <c r="D8" s="53">
        <f t="shared" si="0"/>
        <v>8.1</v>
      </c>
    </row>
    <row r="9" spans="1:4" x14ac:dyDescent="0.2">
      <c r="A9" s="2">
        <v>38310</v>
      </c>
      <c r="B9" s="13">
        <v>0.3833333333333333</v>
      </c>
      <c r="C9" s="13">
        <v>0.62638888888888888</v>
      </c>
      <c r="D9" s="53">
        <f t="shared" si="0"/>
        <v>5.833333333333333</v>
      </c>
    </row>
    <row r="10" spans="1:4" x14ac:dyDescent="0.2">
      <c r="A10" s="2">
        <v>38311</v>
      </c>
      <c r="B10" s="13">
        <v>0.35694444444444445</v>
      </c>
      <c r="C10" s="13">
        <v>0.62152777777777779</v>
      </c>
      <c r="D10" s="53">
        <f t="shared" si="0"/>
        <v>6.35</v>
      </c>
    </row>
  </sheetData>
  <phoneticPr fontId="0" type="noConversion"/>
  <pageMargins left="0.75" right="0.75" top="1" bottom="1" header="0.4921259845" footer="0.4921259845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E10"/>
  <sheetViews>
    <sheetView workbookViewId="0">
      <selection activeCell="E4" sqref="E4"/>
    </sheetView>
  </sheetViews>
  <sheetFormatPr defaultRowHeight="12.75" x14ac:dyDescent="0.2"/>
  <cols>
    <col min="1" max="1" width="11.42578125" customWidth="1"/>
    <col min="2" max="4" width="11.42578125" style="6" customWidth="1"/>
    <col min="5" max="256" width="11.42578125" customWidth="1"/>
  </cols>
  <sheetData>
    <row r="1" spans="1:5" x14ac:dyDescent="0.2">
      <c r="A1" s="1" t="s">
        <v>109</v>
      </c>
      <c r="B1" s="8" t="s">
        <v>110</v>
      </c>
      <c r="C1" s="8" t="s">
        <v>111</v>
      </c>
      <c r="D1" s="8" t="s">
        <v>112</v>
      </c>
      <c r="E1" s="8" t="s">
        <v>113</v>
      </c>
    </row>
    <row r="2" spans="1:5" x14ac:dyDescent="0.2">
      <c r="A2" t="s">
        <v>96</v>
      </c>
      <c r="B2" s="6">
        <v>2</v>
      </c>
      <c r="C2" s="6">
        <v>12</v>
      </c>
      <c r="D2" s="6">
        <v>45</v>
      </c>
      <c r="E2" s="55">
        <f t="shared" ref="E2:E10" si="0">TIME(B2,C2,D2)</f>
        <v>9.2187499999999992E-2</v>
      </c>
    </row>
    <row r="3" spans="1:5" x14ac:dyDescent="0.2">
      <c r="A3" t="s">
        <v>97</v>
      </c>
      <c r="B3" s="6">
        <v>2</v>
      </c>
      <c r="C3" s="6">
        <v>14</v>
      </c>
      <c r="D3" s="6">
        <v>10</v>
      </c>
      <c r="E3" s="55">
        <f t="shared" si="0"/>
        <v>9.3171296296296294E-2</v>
      </c>
    </row>
    <row r="4" spans="1:5" x14ac:dyDescent="0.2">
      <c r="A4" t="s">
        <v>98</v>
      </c>
      <c r="B4" s="6">
        <v>3</v>
      </c>
      <c r="C4" s="6">
        <v>1</v>
      </c>
      <c r="D4" s="6">
        <v>5</v>
      </c>
      <c r="E4" s="55">
        <f t="shared" si="0"/>
        <v>0.12575231481481483</v>
      </c>
    </row>
    <row r="5" spans="1:5" x14ac:dyDescent="0.2">
      <c r="A5" t="s">
        <v>99</v>
      </c>
      <c r="B5" s="6">
        <v>3</v>
      </c>
      <c r="C5" s="6">
        <v>1</v>
      </c>
      <c r="D5" s="6">
        <v>45</v>
      </c>
      <c r="E5" s="55">
        <f t="shared" si="0"/>
        <v>0.12621527777777777</v>
      </c>
    </row>
    <row r="6" spans="1:5" x14ac:dyDescent="0.2">
      <c r="A6" t="s">
        <v>100</v>
      </c>
      <c r="B6" s="6">
        <v>3</v>
      </c>
      <c r="C6" s="6">
        <v>2</v>
      </c>
      <c r="D6" s="6">
        <v>0</v>
      </c>
      <c r="E6" s="55">
        <f t="shared" si="0"/>
        <v>0.12638888888888888</v>
      </c>
    </row>
    <row r="7" spans="1:5" x14ac:dyDescent="0.2">
      <c r="A7" t="s">
        <v>101</v>
      </c>
      <c r="B7" s="6">
        <v>3</v>
      </c>
      <c r="C7" s="6">
        <v>24</v>
      </c>
      <c r="D7" s="6">
        <v>59</v>
      </c>
      <c r="E7" s="55">
        <f t="shared" si="0"/>
        <v>0.14234953703703704</v>
      </c>
    </row>
    <row r="8" spans="1:5" x14ac:dyDescent="0.2">
      <c r="A8" t="s">
        <v>102</v>
      </c>
      <c r="B8" s="6">
        <v>4</v>
      </c>
      <c r="C8" s="6">
        <v>0</v>
      </c>
      <c r="D8" s="6">
        <v>0</v>
      </c>
      <c r="E8" s="55">
        <f t="shared" si="0"/>
        <v>0.16666666666666666</v>
      </c>
    </row>
    <row r="9" spans="1:5" x14ac:dyDescent="0.2">
      <c r="A9" t="s">
        <v>103</v>
      </c>
      <c r="B9" s="6">
        <v>4</v>
      </c>
      <c r="C9" s="6">
        <v>0</v>
      </c>
      <c r="D9" s="6">
        <v>37</v>
      </c>
      <c r="E9" s="55">
        <f t="shared" si="0"/>
        <v>0.1670949074074074</v>
      </c>
    </row>
    <row r="10" spans="1:5" x14ac:dyDescent="0.2">
      <c r="A10" t="s">
        <v>104</v>
      </c>
      <c r="B10" s="6">
        <v>4</v>
      </c>
      <c r="C10" s="6">
        <v>2</v>
      </c>
      <c r="D10" s="6">
        <v>2</v>
      </c>
      <c r="E10" s="55">
        <f t="shared" si="0"/>
        <v>0.1680787037037037</v>
      </c>
    </row>
  </sheetData>
  <phoneticPr fontId="0" type="noConversion"/>
  <pageMargins left="0.75" right="0.75" top="1" bottom="1" header="0.4921259845" footer="0.492125984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F10"/>
  <sheetViews>
    <sheetView workbookViewId="0">
      <selection activeCell="B2" sqref="B2:B10"/>
    </sheetView>
  </sheetViews>
  <sheetFormatPr defaultRowHeight="12.75" x14ac:dyDescent="0.2"/>
  <cols>
    <col min="1" max="1" width="26.85546875" style="6" customWidth="1"/>
    <col min="2" max="2" width="15.28515625" style="6" customWidth="1"/>
    <col min="3" max="3" width="4.42578125" customWidth="1"/>
    <col min="4" max="4" width="11.42578125" customWidth="1"/>
    <col min="5" max="5" width="11.42578125" style="6" customWidth="1"/>
    <col min="6" max="6" width="16.28515625" style="6" customWidth="1"/>
    <col min="7" max="256" width="11.42578125" customWidth="1"/>
  </cols>
  <sheetData>
    <row r="1" spans="1:4" x14ac:dyDescent="0.2">
      <c r="A1" s="8" t="s">
        <v>4</v>
      </c>
      <c r="B1" s="8" t="s">
        <v>5</v>
      </c>
      <c r="D1" s="5">
        <f ca="1">TODAY()</f>
        <v>43108</v>
      </c>
    </row>
    <row r="2" spans="1:4" x14ac:dyDescent="0.2">
      <c r="A2" s="9">
        <f ca="1">TODAY()-3</f>
        <v>43105</v>
      </c>
      <c r="B2" s="6" t="str">
        <f ca="1">IF(A2&lt;=TODAY(),"n","y")</f>
        <v>n</v>
      </c>
    </row>
    <row r="3" spans="1:4" x14ac:dyDescent="0.2">
      <c r="A3" s="9">
        <f ca="1">A2+1</f>
        <v>43106</v>
      </c>
      <c r="B3" s="6" t="str">
        <f t="shared" ref="B3:B10" ca="1" si="0">IF(A3&lt;=TODAY(),"n","y")</f>
        <v>n</v>
      </c>
    </row>
    <row r="4" spans="1:4" x14ac:dyDescent="0.2">
      <c r="A4" s="9">
        <f t="shared" ref="A4:A10" ca="1" si="1">A3+1</f>
        <v>43107</v>
      </c>
      <c r="B4" s="6" t="str">
        <f t="shared" ca="1" si="0"/>
        <v>n</v>
      </c>
    </row>
    <row r="5" spans="1:4" x14ac:dyDescent="0.2">
      <c r="A5" s="9">
        <f t="shared" ca="1" si="1"/>
        <v>43108</v>
      </c>
      <c r="B5" s="6" t="str">
        <f t="shared" ca="1" si="0"/>
        <v>n</v>
      </c>
    </row>
    <row r="6" spans="1:4" x14ac:dyDescent="0.2">
      <c r="A6" s="9">
        <f t="shared" ca="1" si="1"/>
        <v>43109</v>
      </c>
      <c r="B6" s="6" t="str">
        <f t="shared" ca="1" si="0"/>
        <v>y</v>
      </c>
    </row>
    <row r="7" spans="1:4" x14ac:dyDescent="0.2">
      <c r="A7" s="9">
        <f t="shared" ca="1" si="1"/>
        <v>43110</v>
      </c>
      <c r="B7" s="6" t="str">
        <f t="shared" ca="1" si="0"/>
        <v>y</v>
      </c>
    </row>
    <row r="8" spans="1:4" x14ac:dyDescent="0.2">
      <c r="A8" s="9">
        <f t="shared" ca="1" si="1"/>
        <v>43111</v>
      </c>
      <c r="B8" s="6" t="str">
        <f t="shared" ca="1" si="0"/>
        <v>y</v>
      </c>
    </row>
    <row r="9" spans="1:4" x14ac:dyDescent="0.2">
      <c r="A9" s="9">
        <f t="shared" ca="1" si="1"/>
        <v>43112</v>
      </c>
      <c r="B9" s="6" t="str">
        <f t="shared" ca="1" si="0"/>
        <v>y</v>
      </c>
    </row>
    <row r="10" spans="1:4" x14ac:dyDescent="0.2">
      <c r="A10" s="9">
        <f t="shared" ca="1" si="1"/>
        <v>43113</v>
      </c>
      <c r="B10" s="6" t="str">
        <f t="shared" ca="1" si="0"/>
        <v>y</v>
      </c>
    </row>
  </sheetData>
  <phoneticPr fontId="0" type="noConversion"/>
  <pageMargins left="0.75" right="0.75" top="1" bottom="1" header="0.4921259845" footer="0.4921259845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B4"/>
  <sheetViews>
    <sheetView workbookViewId="0">
      <selection activeCell="A4" sqref="A4"/>
    </sheetView>
  </sheetViews>
  <sheetFormatPr defaultRowHeight="12.75" x14ac:dyDescent="0.2"/>
  <cols>
    <col min="1" max="1" width="7.140625" customWidth="1"/>
    <col min="2" max="256" width="11.42578125" customWidth="1"/>
  </cols>
  <sheetData>
    <row r="1" spans="1:2" x14ac:dyDescent="0.2">
      <c r="A1" s="4" t="s">
        <v>6</v>
      </c>
      <c r="B1" s="2">
        <f ca="1">TODAY()</f>
        <v>43108</v>
      </c>
    </row>
    <row r="2" spans="1:2" x14ac:dyDescent="0.2">
      <c r="A2" s="4" t="s">
        <v>7</v>
      </c>
      <c r="B2" s="2">
        <f ca="1">TODAY()+10</f>
        <v>43118</v>
      </c>
    </row>
    <row r="4" spans="1:2" x14ac:dyDescent="0.2">
      <c r="A4" t="str">
        <f ca="1">"The project starts on " &amp; TEXT(B1,"MM/DD/YYYY") &amp; " and ends on " &amp; TEXT(B2,"MM/DD/YYYY")</f>
        <v>The project starts on 01/08/2018 and ends on 01/18/2018</v>
      </c>
    </row>
  </sheetData>
  <phoneticPr fontId="0" type="noConversion"/>
  <pageMargins left="0.75" right="0.75" top="1" bottom="1" header="0.4921259845" footer="0.492125984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C5"/>
  <sheetViews>
    <sheetView workbookViewId="0"/>
  </sheetViews>
  <sheetFormatPr defaultRowHeight="12.75" x14ac:dyDescent="0.2"/>
  <cols>
    <col min="1" max="1" width="18" bestFit="1" customWidth="1"/>
    <col min="2" max="256" width="11.42578125" customWidth="1"/>
  </cols>
  <sheetData>
    <row r="1" spans="1:3" x14ac:dyDescent="0.2">
      <c r="A1" s="56">
        <f ca="1">NOW()</f>
        <v>43108.922917476855</v>
      </c>
      <c r="C1" s="22"/>
    </row>
    <row r="3" spans="1:3" x14ac:dyDescent="0.2">
      <c r="A3" s="50">
        <f ca="1">NOW()</f>
        <v>43108.922917476855</v>
      </c>
    </row>
    <row r="5" spans="1:3" x14ac:dyDescent="0.2">
      <c r="C5" s="13"/>
    </row>
  </sheetData>
  <phoneticPr fontId="0" type="noConversion"/>
  <pageMargins left="0.75" right="0.75" top="1" bottom="1" header="0.4921259845" footer="0.4921259845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D5"/>
  <sheetViews>
    <sheetView workbookViewId="0">
      <selection activeCell="A5" sqref="A5"/>
    </sheetView>
  </sheetViews>
  <sheetFormatPr defaultRowHeight="12.75" x14ac:dyDescent="0.2"/>
  <cols>
    <col min="1" max="1" width="6.28515625" customWidth="1"/>
    <col min="2" max="2" width="15.42578125" bestFit="1" customWidth="1"/>
    <col min="3" max="3" width="11.42578125" customWidth="1"/>
    <col min="4" max="4" width="11" customWidth="1"/>
    <col min="5" max="256" width="11.42578125" customWidth="1"/>
  </cols>
  <sheetData>
    <row r="1" spans="1:4" x14ac:dyDescent="0.2">
      <c r="A1" s="4" t="s">
        <v>6</v>
      </c>
      <c r="B1" s="12">
        <f ca="1">NOW()</f>
        <v>43108.922917476855</v>
      </c>
      <c r="C1" s="15"/>
      <c r="D1" s="14"/>
    </row>
    <row r="2" spans="1:4" x14ac:dyDescent="0.2">
      <c r="A2" s="4" t="s">
        <v>7</v>
      </c>
      <c r="B2" s="12">
        <f ca="1">B1+0.25</f>
        <v>43109.172917476855</v>
      </c>
    </row>
    <row r="5" spans="1:4" x14ac:dyDescent="0.2">
      <c r="A5" t="str">
        <f ca="1">"The meeting starts at " &amp; TEXT(B1,"hh:mm") &amp; " and ends at " &amp; TEXT(B2,"hh:mm")</f>
        <v>The meeting starts at 22:09 and ends at 04:09</v>
      </c>
    </row>
  </sheetData>
  <phoneticPr fontId="0" type="noConversion"/>
  <pageMargins left="0.75" right="0.75" top="1" bottom="1" header="0.4921259845" footer="0.492125984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D10"/>
  <sheetViews>
    <sheetView workbookViewId="0">
      <selection activeCell="D2" sqref="D2:D10"/>
    </sheetView>
  </sheetViews>
  <sheetFormatPr defaultRowHeight="12.75" x14ac:dyDescent="0.2"/>
  <cols>
    <col min="1" max="3" width="11.42578125" style="6" customWidth="1"/>
    <col min="4" max="256" width="11.42578125" customWidth="1"/>
  </cols>
  <sheetData>
    <row r="1" spans="1:4" x14ac:dyDescent="0.2">
      <c r="A1" s="16" t="s">
        <v>8</v>
      </c>
      <c r="B1" s="8" t="s">
        <v>9</v>
      </c>
      <c r="C1" s="8" t="s">
        <v>10</v>
      </c>
      <c r="D1" s="1"/>
    </row>
    <row r="2" spans="1:4" x14ac:dyDescent="0.2">
      <c r="A2" s="6">
        <v>2003</v>
      </c>
      <c r="B2" s="6">
        <v>2</v>
      </c>
      <c r="C2" s="6">
        <v>17</v>
      </c>
      <c r="D2" s="10">
        <f t="shared" ref="D2:D10" si="0">DATE(A2,B2,C2)</f>
        <v>37669</v>
      </c>
    </row>
    <row r="3" spans="1:4" x14ac:dyDescent="0.2">
      <c r="A3" s="6">
        <v>2001</v>
      </c>
      <c r="B3" s="6">
        <v>2</v>
      </c>
      <c r="C3" s="6">
        <v>29</v>
      </c>
      <c r="D3" s="10">
        <f t="shared" si="0"/>
        <v>36951</v>
      </c>
    </row>
    <row r="4" spans="1:4" x14ac:dyDescent="0.2">
      <c r="A4" s="6">
        <v>2002</v>
      </c>
      <c r="B4" s="6">
        <v>5</v>
      </c>
      <c r="C4" s="6">
        <v>19</v>
      </c>
      <c r="D4" s="10">
        <f t="shared" si="0"/>
        <v>37395</v>
      </c>
    </row>
    <row r="5" spans="1:4" x14ac:dyDescent="0.2">
      <c r="A5" s="6">
        <v>2000</v>
      </c>
      <c r="B5" s="6">
        <v>3</v>
      </c>
      <c r="C5" s="6">
        <v>30</v>
      </c>
      <c r="D5" s="10">
        <f t="shared" si="0"/>
        <v>36615</v>
      </c>
    </row>
    <row r="6" spans="1:4" x14ac:dyDescent="0.2">
      <c r="A6" s="6">
        <v>2003</v>
      </c>
      <c r="B6" s="6">
        <v>10</v>
      </c>
      <c r="C6" s="6">
        <v>21</v>
      </c>
      <c r="D6" s="10">
        <f t="shared" si="0"/>
        <v>37915</v>
      </c>
    </row>
    <row r="7" spans="1:4" x14ac:dyDescent="0.2">
      <c r="A7" s="6">
        <v>2001</v>
      </c>
      <c r="B7" s="6">
        <v>4</v>
      </c>
      <c r="C7" s="6">
        <v>12</v>
      </c>
      <c r="D7" s="10">
        <f t="shared" si="0"/>
        <v>36993</v>
      </c>
    </row>
    <row r="8" spans="1:4" x14ac:dyDescent="0.2">
      <c r="A8" s="6">
        <v>2004</v>
      </c>
      <c r="B8" s="6">
        <v>1</v>
      </c>
      <c r="C8" s="6">
        <v>2</v>
      </c>
      <c r="D8" s="10">
        <f t="shared" si="0"/>
        <v>37988</v>
      </c>
    </row>
    <row r="9" spans="1:4" x14ac:dyDescent="0.2">
      <c r="A9" s="6">
        <v>2004</v>
      </c>
      <c r="B9" s="6">
        <v>3</v>
      </c>
      <c r="C9" s="6">
        <v>21</v>
      </c>
      <c r="D9" s="10">
        <f t="shared" si="0"/>
        <v>38067</v>
      </c>
    </row>
    <row r="10" spans="1:4" x14ac:dyDescent="0.2">
      <c r="A10" s="6">
        <v>2003</v>
      </c>
      <c r="B10" s="6">
        <v>12</v>
      </c>
      <c r="C10" s="6">
        <v>28</v>
      </c>
      <c r="D10" s="10">
        <f t="shared" si="0"/>
        <v>37983</v>
      </c>
    </row>
  </sheetData>
  <phoneticPr fontId="0" type="noConversion"/>
  <pageMargins left="0.75" right="0.75" top="1" bottom="1" header="0.4921259845" footer="0.4921259845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B10"/>
  <sheetViews>
    <sheetView workbookViewId="0">
      <selection activeCell="B2" sqref="B2:B10"/>
    </sheetView>
  </sheetViews>
  <sheetFormatPr defaultRowHeight="12.75" x14ac:dyDescent="0.2"/>
  <cols>
    <col min="1" max="1" width="11.42578125" customWidth="1"/>
    <col min="2" max="2" width="23" customWidth="1"/>
    <col min="3" max="256" width="11.42578125" customWidth="1"/>
  </cols>
  <sheetData>
    <row r="1" spans="1:2" x14ac:dyDescent="0.2">
      <c r="A1" s="1" t="s">
        <v>11</v>
      </c>
      <c r="B1" s="1" t="s">
        <v>12</v>
      </c>
    </row>
    <row r="2" spans="1:2" x14ac:dyDescent="0.2">
      <c r="A2" t="s">
        <v>13</v>
      </c>
      <c r="B2" s="10">
        <f>DATE(LEFT(A2,4),MID(A2,FIND(".",A2,1)+1,2),RIGHT(A2,2))</f>
        <v>38312</v>
      </c>
    </row>
    <row r="3" spans="1:2" x14ac:dyDescent="0.2">
      <c r="A3" t="s">
        <v>14</v>
      </c>
      <c r="B3" s="10">
        <f t="shared" ref="B3:B10" si="0">DATE(LEFT(A3,4),MID(A3,FIND(".",A3,1)+1,2),RIGHT(A3,2))</f>
        <v>37149</v>
      </c>
    </row>
    <row r="4" spans="1:2" x14ac:dyDescent="0.2">
      <c r="A4" t="s">
        <v>15</v>
      </c>
      <c r="B4" s="10">
        <f t="shared" si="0"/>
        <v>37326</v>
      </c>
    </row>
    <row r="5" spans="1:2" x14ac:dyDescent="0.2">
      <c r="A5" t="s">
        <v>16</v>
      </c>
      <c r="B5" s="10">
        <f t="shared" si="0"/>
        <v>37238</v>
      </c>
    </row>
    <row r="6" spans="1:2" x14ac:dyDescent="0.2">
      <c r="A6" t="s">
        <v>17</v>
      </c>
      <c r="B6" s="10">
        <f t="shared" si="0"/>
        <v>38229</v>
      </c>
    </row>
    <row r="7" spans="1:2" x14ac:dyDescent="0.2">
      <c r="A7" t="s">
        <v>18</v>
      </c>
      <c r="B7" s="10">
        <f t="shared" si="0"/>
        <v>36989</v>
      </c>
    </row>
    <row r="8" spans="1:2" x14ac:dyDescent="0.2">
      <c r="A8" t="s">
        <v>19</v>
      </c>
      <c r="B8" s="10">
        <f t="shared" si="0"/>
        <v>36608</v>
      </c>
    </row>
    <row r="9" spans="1:2" x14ac:dyDescent="0.2">
      <c r="A9" t="s">
        <v>20</v>
      </c>
      <c r="B9" s="10">
        <f t="shared" si="0"/>
        <v>36731</v>
      </c>
    </row>
    <row r="10" spans="1:2" x14ac:dyDescent="0.2">
      <c r="A10" t="s">
        <v>21</v>
      </c>
      <c r="B10" s="10">
        <f t="shared" si="0"/>
        <v>36788</v>
      </c>
    </row>
  </sheetData>
  <phoneticPr fontId="0" type="noConversion"/>
  <pageMargins left="0.75" right="0.75" top="1" bottom="1" header="0.4921259845" footer="0.4921259845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B10"/>
  <sheetViews>
    <sheetView workbookViewId="0">
      <selection activeCell="B2" sqref="B2:B10"/>
    </sheetView>
  </sheetViews>
  <sheetFormatPr defaultRowHeight="12.75" x14ac:dyDescent="0.2"/>
  <cols>
    <col min="1" max="1" width="14.42578125" style="6" customWidth="1"/>
    <col min="2" max="2" width="11.42578125" style="6" customWidth="1"/>
    <col min="3" max="256" width="11.42578125" customWidth="1"/>
  </cols>
  <sheetData>
    <row r="1" spans="1:2" x14ac:dyDescent="0.2">
      <c r="A1" s="8" t="s">
        <v>11</v>
      </c>
      <c r="B1" s="8" t="s">
        <v>12</v>
      </c>
    </row>
    <row r="2" spans="1:2" x14ac:dyDescent="0.2">
      <c r="A2" s="18" t="s">
        <v>22</v>
      </c>
      <c r="B2" s="11" t="str">
        <f>TEXT(DATE(RIGHT(A2,4),MID(A2,3,2),MID(A2,1,2)),"YYYY-MM-DD")</f>
        <v>2004-10-07</v>
      </c>
    </row>
    <row r="3" spans="1:2" x14ac:dyDescent="0.2">
      <c r="A3" s="18" t="s">
        <v>23</v>
      </c>
      <c r="B3" s="11" t="str">
        <f t="shared" ref="B3:B10" si="0">TEXT(DATE(RIGHT(A3,4),MID(A3,3,2),MID(A3,1,2)),"YYYY-MM-DD")</f>
        <v>2001-08-21</v>
      </c>
    </row>
    <row r="4" spans="1:2" x14ac:dyDescent="0.2">
      <c r="A4" s="6">
        <v>18102002</v>
      </c>
      <c r="B4" s="11" t="str">
        <f t="shared" si="0"/>
        <v>2002-10-18</v>
      </c>
    </row>
    <row r="5" spans="1:2" x14ac:dyDescent="0.2">
      <c r="A5" s="6">
        <v>23052001</v>
      </c>
      <c r="B5" s="11" t="str">
        <f t="shared" si="0"/>
        <v>2001-05-23</v>
      </c>
    </row>
    <row r="6" spans="1:2" x14ac:dyDescent="0.2">
      <c r="A6" s="6">
        <v>15091999</v>
      </c>
      <c r="B6" s="11" t="str">
        <f t="shared" si="0"/>
        <v>1999-09-15</v>
      </c>
    </row>
    <row r="7" spans="1:2" x14ac:dyDescent="0.2">
      <c r="A7" s="18">
        <v>22082000</v>
      </c>
      <c r="B7" s="11" t="str">
        <f t="shared" si="0"/>
        <v>2000-08-22</v>
      </c>
    </row>
    <row r="8" spans="1:2" x14ac:dyDescent="0.2">
      <c r="A8" s="6">
        <v>12042004</v>
      </c>
      <c r="B8" s="11" t="str">
        <f t="shared" si="0"/>
        <v>2004-04-12</v>
      </c>
    </row>
    <row r="9" spans="1:2" x14ac:dyDescent="0.2">
      <c r="A9" s="6">
        <v>19122003</v>
      </c>
      <c r="B9" s="11" t="str">
        <f t="shared" si="0"/>
        <v>2003-12-19</v>
      </c>
    </row>
    <row r="10" spans="1:2" x14ac:dyDescent="0.2">
      <c r="A10" s="18" t="s">
        <v>24</v>
      </c>
      <c r="B10" s="11" t="str">
        <f t="shared" si="0"/>
        <v>2001-01-01</v>
      </c>
    </row>
  </sheetData>
  <phoneticPr fontId="0" type="noConversion"/>
  <pageMargins left="0.75" right="0.75" top="1" bottom="1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29</vt:i4>
      </vt:variant>
    </vt:vector>
  </HeadingPairs>
  <TitlesOfParts>
    <vt:vector size="29" baseType="lpstr">
      <vt:lpstr>format weekday</vt:lpstr>
      <vt:lpstr>WEEKDAY for weekend</vt:lpstr>
      <vt:lpstr>IF TODAY</vt:lpstr>
      <vt:lpstr>TEXT</vt:lpstr>
      <vt:lpstr>format NOW</vt:lpstr>
      <vt:lpstr>format NOW (2)</vt:lpstr>
      <vt:lpstr>DATE</vt:lpstr>
      <vt:lpstr>DATE LEFT MID RIGHT</vt:lpstr>
      <vt:lpstr>TEXT DATE</vt:lpstr>
      <vt:lpstr>DATEVALUE</vt:lpstr>
      <vt:lpstr>YEAR</vt:lpstr>
      <vt:lpstr>MONTH</vt:lpstr>
      <vt:lpstr>DAY</vt:lpstr>
      <vt:lpstr>MONTH DAY</vt:lpstr>
      <vt:lpstr>DATE YEAR MONTH</vt:lpstr>
      <vt:lpstr>EOMONTH</vt:lpstr>
      <vt:lpstr>DAYS360</vt:lpstr>
      <vt:lpstr>WEEKDAY if or</vt:lpstr>
      <vt:lpstr>WEEKNUM</vt:lpstr>
      <vt:lpstr>WORKDAY</vt:lpstr>
      <vt:lpstr>WORKDAY holidays</vt:lpstr>
      <vt:lpstr>NETWORKDAYS</vt:lpstr>
      <vt:lpstr>DATEDIF year</vt:lpstr>
      <vt:lpstr>DATEDIF year month</vt:lpstr>
      <vt:lpstr>WEEKDAY</vt:lpstr>
      <vt:lpstr>TIMEVALUE</vt:lpstr>
      <vt:lpstr>FORMAT HHMM</vt:lpstr>
      <vt:lpstr>HOUR MINUTE</vt:lpstr>
      <vt:lpstr>TIME</vt:lpstr>
    </vt:vector>
  </TitlesOfParts>
  <Company>Held-office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Held</dc:creator>
  <cp:lastModifiedBy>Brian Moriarty</cp:lastModifiedBy>
  <dcterms:created xsi:type="dcterms:W3CDTF">2003-10-05T12:33:29Z</dcterms:created>
  <dcterms:modified xsi:type="dcterms:W3CDTF">2018-01-09T06:09:15Z</dcterms:modified>
</cp:coreProperties>
</file>