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120" windowWidth="12120" windowHeight="8700" tabRatio="300"/>
  </bookViews>
  <sheets>
    <sheet name="ADDRESS-MATCH-MAX" sheetId="18" r:id="rId1"/>
    <sheet name="ADDRESS-MATCH-MIN" sheetId="19" r:id="rId2"/>
    <sheet name="ADDRESS-MATCH-TODAY" sheetId="21" r:id="rId3"/>
    <sheet name="VLOOKUP" sheetId="4" r:id="rId4"/>
    <sheet name="VLOOKUP-MIN" sheetId="38" r:id="rId5"/>
    <sheet name="HLOOKUP" sheetId="6" r:id="rId6"/>
    <sheet name="HLOOKUP-ROW" sheetId="8" r:id="rId7"/>
    <sheet name="HLOOKUP (2)" sheetId="39" r:id="rId8"/>
    <sheet name="LOOKUP" sheetId="9" r:id="rId9"/>
    <sheet name="LOOKUP (2)" sheetId="10" r:id="rId10"/>
    <sheet name="INDEX-MATCH" sheetId="11" r:id="rId11"/>
    <sheet name="INDIRECT" sheetId="12" r:id="rId12"/>
    <sheet name="INDIRECT (2)" sheetId="13" r:id="rId13"/>
    <sheet name="INDEX-COUNTBLANK" sheetId="17" r:id="rId14"/>
    <sheet name="INDEX-COUNTA" sheetId="40" r:id="rId15"/>
    <sheet name="MONTH-TODAY" sheetId="24" r:id="rId16"/>
    <sheet name="SUMIF-OFFSET" sheetId="25" r:id="rId17"/>
    <sheet name="OFFSET-COLUMN" sheetId="33" r:id="rId18"/>
    <sheet name="OFFSET-ROW-COLUMN" sheetId="36" r:id="rId19"/>
    <sheet name="HYPERLINK" sheetId="30" r:id="rId20"/>
    <sheet name="HYPERLINK (2)" sheetId="31" r:id="rId21"/>
  </sheets>
  <definedNames>
    <definedName name="AKTDAT">INDIRECT("A" &amp; MATCH(TODAY(),#REF!,0))</definedName>
    <definedName name="Messwerte">OFFSET(#REF!, COUNTA(#REF!)-5,0,0,5)</definedName>
    <definedName name="SpalteA">OFFSET(#REF!,0,0,COUNT(#REF!)+1,1)</definedName>
    <definedName name="SpalteB">OFFSET(#REF!,0,0,COUNT(#REF!)+1,1)</definedName>
    <definedName name="SpalteC">OFFSET(#REF!,0,0,COUNT(#REF!)+1,1)</definedName>
    <definedName name="Umsätze">OFFSET(#REF!,0,0,COUNTA(#REF!),1)</definedName>
  </definedNames>
  <calcPr calcId="171027"/>
</workbook>
</file>

<file path=xl/calcChain.xml><?xml version="1.0" encoding="utf-8"?>
<calcChain xmlns="http://schemas.openxmlformats.org/spreadsheetml/2006/main">
  <c r="C2" i="18" l="1"/>
  <c r="E2" i="10"/>
  <c r="B2" i="11"/>
  <c r="C2" i="11"/>
  <c r="B3" i="11"/>
  <c r="C3" i="11"/>
  <c r="C1" i="17"/>
  <c r="A2" i="40"/>
  <c r="A3" i="40"/>
  <c r="A4" i="40"/>
  <c r="A5" i="40"/>
  <c r="A6" i="40"/>
  <c r="A7" i="40"/>
  <c r="A8" i="40"/>
  <c r="A9" i="40"/>
  <c r="A10" i="40"/>
  <c r="D2" i="24"/>
  <c r="E2" i="24" s="1"/>
  <c r="H3" i="25"/>
  <c r="H4" i="25"/>
  <c r="H5" i="25"/>
  <c r="H6" i="25"/>
  <c r="A9" i="33"/>
  <c r="B9" i="33"/>
  <c r="C9" i="33"/>
  <c r="D9" i="33"/>
  <c r="A10" i="33"/>
  <c r="B10" i="33"/>
  <c r="C10" i="33"/>
  <c r="D10" i="33"/>
  <c r="A11" i="33"/>
  <c r="B11" i="33"/>
  <c r="C11" i="33"/>
  <c r="D11" i="33"/>
  <c r="A12" i="33"/>
  <c r="B12" i="33"/>
  <c r="C12" i="33"/>
  <c r="D12" i="33"/>
  <c r="A13" i="33"/>
  <c r="B13" i="33"/>
  <c r="C13" i="33"/>
  <c r="D13" i="33"/>
  <c r="B2" i="36"/>
  <c r="C2" i="36"/>
  <c r="D2" i="36"/>
  <c r="B3" i="36"/>
  <c r="C3" i="36"/>
  <c r="D3" i="36"/>
  <c r="B4" i="36"/>
  <c r="C4" i="36"/>
  <c r="D4" i="36"/>
  <c r="B5" i="36"/>
  <c r="C5" i="36"/>
  <c r="D5" i="36"/>
  <c r="B6" i="36"/>
  <c r="C6" i="36"/>
  <c r="D6" i="36"/>
  <c r="B7" i="36"/>
  <c r="C7" i="36"/>
  <c r="D7" i="36"/>
  <c r="B8" i="36"/>
  <c r="C8" i="36"/>
  <c r="D8" i="36"/>
  <c r="B9" i="36"/>
  <c r="C9" i="36"/>
  <c r="D9" i="36"/>
  <c r="C2" i="19"/>
  <c r="C1" i="30"/>
  <c r="C2" i="31"/>
  <c r="C3" i="31"/>
  <c r="C4" i="31"/>
  <c r="C5" i="31"/>
  <c r="E1" i="21"/>
  <c r="A2" i="21"/>
  <c r="A3" i="21" s="1"/>
  <c r="A4" i="21" s="1"/>
  <c r="A5" i="21" s="1"/>
  <c r="B2" i="4"/>
  <c r="B3" i="4"/>
  <c r="B4" i="4"/>
  <c r="D2" i="38"/>
  <c r="E2" i="38"/>
  <c r="B7" i="6"/>
  <c r="C7" i="6"/>
  <c r="A2" i="8"/>
  <c r="A3" i="8"/>
  <c r="A4" i="8"/>
  <c r="A5" i="8"/>
  <c r="A2" i="39"/>
  <c r="A3" i="39"/>
  <c r="A4" i="39"/>
  <c r="A5" i="39"/>
  <c r="A6" i="39"/>
  <c r="A7" i="39"/>
  <c r="A8" i="39"/>
  <c r="A9" i="39"/>
  <c r="B9" i="9"/>
  <c r="C9" i="9"/>
  <c r="C7" i="13"/>
  <c r="B3" i="12"/>
  <c r="C3" i="13"/>
  <c r="C2" i="13"/>
  <c r="C10" i="13"/>
  <c r="C5" i="13"/>
  <c r="C4" i="13"/>
  <c r="C6" i="13"/>
  <c r="C9" i="13"/>
  <c r="C8" i="13"/>
  <c r="A7" i="8" l="1"/>
  <c r="A6" i="21"/>
  <c r="A7" i="21" s="1"/>
  <c r="E2" i="21" l="1"/>
  <c r="E3" i="21"/>
</calcChain>
</file>

<file path=xl/sharedStrings.xml><?xml version="1.0" encoding="utf-8"?>
<sst xmlns="http://schemas.openxmlformats.org/spreadsheetml/2006/main" count="198" uniqueCount="136">
  <si>
    <t>D</t>
  </si>
  <si>
    <t>A1</t>
  </si>
  <si>
    <t>number</t>
  </si>
  <si>
    <t>date</t>
  </si>
  <si>
    <t>sales</t>
  </si>
  <si>
    <t>today</t>
  </si>
  <si>
    <t>today sales</t>
  </si>
  <si>
    <t>sum up to date</t>
  </si>
  <si>
    <t>offer</t>
  </si>
  <si>
    <t>Decker</t>
  </si>
  <si>
    <t>Walker</t>
  </si>
  <si>
    <t>Donald</t>
  </si>
  <si>
    <t>Brain</t>
  </si>
  <si>
    <t>Cutter</t>
  </si>
  <si>
    <t>Collins</t>
  </si>
  <si>
    <t>best offer</t>
  </si>
  <si>
    <t>Aspen</t>
  </si>
  <si>
    <t>Butcher</t>
  </si>
  <si>
    <t>Smith</t>
  </si>
  <si>
    <t>name</t>
  </si>
  <si>
    <t>price</t>
  </si>
  <si>
    <t>amount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</si>
  <si>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</si>
  <si>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</si>
  <si>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</si>
  <si>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</si>
  <si>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</si>
  <si>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</si>
  <si>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</si>
  <si>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</si>
  <si>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</si>
  <si>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</si>
  <si>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</si>
  <si>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</si>
  <si>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</si>
  <si>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</si>
  <si>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</si>
  <si>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</si>
  <si>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</si>
  <si>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</si>
  <si>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</si>
  <si>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</si>
  <si>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team A</t>
  </si>
  <si>
    <t>team B</t>
  </si>
  <si>
    <t>team C</t>
  </si>
  <si>
    <t>team D</t>
  </si>
  <si>
    <t>cost</t>
  </si>
  <si>
    <t>team</t>
  </si>
  <si>
    <t>nr</t>
  </si>
  <si>
    <t>software</t>
  </si>
  <si>
    <t>category</t>
  </si>
  <si>
    <t>hardware</t>
  </si>
  <si>
    <t>food</t>
  </si>
  <si>
    <t>indoor</t>
  </si>
  <si>
    <t>outdoor</t>
  </si>
  <si>
    <t>SO</t>
  </si>
  <si>
    <t>HA</t>
  </si>
  <si>
    <t>FO</t>
  </si>
  <si>
    <t>IN</t>
  </si>
  <si>
    <t>OU</t>
  </si>
  <si>
    <t>floor</t>
  </si>
  <si>
    <t>cold</t>
  </si>
  <si>
    <t>icy</t>
  </si>
  <si>
    <t>warm</t>
  </si>
  <si>
    <t>hot</t>
  </si>
  <si>
    <t>temperature</t>
  </si>
  <si>
    <t>team 1</t>
  </si>
  <si>
    <t>team 2</t>
  </si>
  <si>
    <t>team 3</t>
  </si>
  <si>
    <t>team 4</t>
  </si>
  <si>
    <t>team 5</t>
  </si>
  <si>
    <t>team 6</t>
  </si>
  <si>
    <t>team 7</t>
  </si>
  <si>
    <t>row</t>
  </si>
  <si>
    <t>column</t>
  </si>
  <si>
    <t>value</t>
  </si>
  <si>
    <t>X</t>
  </si>
  <si>
    <t>worksheet</t>
  </si>
  <si>
    <t>sheet6</t>
  </si>
  <si>
    <t>D1</t>
  </si>
  <si>
    <t>sheet7</t>
  </si>
  <si>
    <t>B1</t>
  </si>
  <si>
    <t>Sheet8</t>
  </si>
  <si>
    <t>A5</t>
  </si>
  <si>
    <t>Sheet9</t>
  </si>
  <si>
    <t>A3</t>
  </si>
  <si>
    <t>Sheet10</t>
  </si>
  <si>
    <t>Sheet11</t>
  </si>
  <si>
    <t>Sheet12</t>
  </si>
  <si>
    <t>Sheet13</t>
  </si>
  <si>
    <t>Sheet14</t>
  </si>
  <si>
    <t>A2</t>
  </si>
  <si>
    <t>A4</t>
  </si>
  <si>
    <t>last number in column A</t>
  </si>
  <si>
    <t>number 1</t>
  </si>
  <si>
    <t>number 2</t>
  </si>
  <si>
    <t>number 3</t>
  </si>
  <si>
    <t>number 4</t>
  </si>
  <si>
    <t>number 5</t>
  </si>
  <si>
    <t>number 6</t>
  </si>
  <si>
    <t>last in row</t>
  </si>
  <si>
    <t>month</t>
  </si>
  <si>
    <t>URL</t>
  </si>
  <si>
    <t>caption</t>
  </si>
  <si>
    <t>google.com</t>
  </si>
  <si>
    <t>microsoft.com</t>
  </si>
  <si>
    <t>shareware.com</t>
  </si>
  <si>
    <t>amazon.com</t>
  </si>
  <si>
    <t>hyperlink</t>
  </si>
  <si>
    <t xml:space="preserve"> </t>
  </si>
  <si>
    <t>numbers</t>
  </si>
  <si>
    <t>every 2.</t>
  </si>
  <si>
    <t>every 3.</t>
  </si>
  <si>
    <t>every 4.</t>
  </si>
  <si>
    <t>cell of MAX value</t>
  </si>
  <si>
    <t>cell of MIN value</t>
  </si>
  <si>
    <t>supplier</t>
  </si>
  <si>
    <t>indicator</t>
  </si>
  <si>
    <t>cell reference</t>
  </si>
  <si>
    <t>search</t>
  </si>
  <si>
    <t>learn more about Microsoft</t>
  </si>
  <si>
    <t>share files</t>
  </si>
  <si>
    <t>look up books</t>
  </si>
  <si>
    <t>sales to date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</si>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</sst>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[$€-1]_-;\-* #,##0.00\ [$€-1]_-;_-* &quot;-&quot;??\ [$€-1]_-"/>
    <numFmt numFmtId="165" formatCode="[$$-409]#,##0"/>
    <numFmt numFmtId="166" formatCode="&quot;$&quot;#,##0.00"/>
    <numFmt numFmtId="167" formatCode="[$$-409]#,##0.00"/>
    <numFmt numFmtId="168" formatCode="&quot;$&quot;#,##0"/>
    <numFmt numFmtId="169" formatCode="0\ \°\F"/>
  </numFmts>
  <fonts count="1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 Unicode MS"/>
      <family val="2"/>
    </font>
    <font>
      <b/>
      <sz val="10"/>
      <name val="Arial Unicode MS"/>
      <family val="2"/>
    </font>
    <font>
      <b/>
      <sz val="10"/>
      <name val="Arial"/>
    </font>
    <font>
      <sz val="10"/>
      <color indexed="9"/>
      <name val="Arial"/>
    </font>
    <font>
      <sz val="10"/>
      <name val="Arial"/>
    </font>
    <font>
      <u/>
      <sz val="10"/>
      <color indexed="48"/>
      <name val="Arial"/>
    </font>
    <font>
      <sz val="10"/>
      <name val="Arial"/>
      <family val="2"/>
    </font>
    <font>
      <sz val="10.5"/>
      <name val="Optim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1" fillId="0" borderId="0" xfId="0" applyFont="1"/>
    <xf numFmtId="0" fontId="0" fillId="0" borderId="2" xfId="0" applyBorder="1" applyAlignment="1">
      <alignment horizontal="center"/>
    </xf>
    <xf numFmtId="14" fontId="0" fillId="0" borderId="0" xfId="0" applyNumberFormat="1"/>
    <xf numFmtId="14" fontId="2" fillId="0" borderId="0" xfId="0" applyNumberFormat="1" applyFont="1"/>
    <xf numFmtId="14" fontId="2" fillId="0" borderId="2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1" xfId="0" applyFont="1" applyBorder="1"/>
    <xf numFmtId="0" fontId="5" fillId="0" borderId="1" xfId="0" applyFont="1" applyBorder="1"/>
    <xf numFmtId="0" fontId="8" fillId="0" borderId="0" xfId="2" applyAlignment="1" applyProtection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0" xfId="2" applyFill="1" applyAlignment="1" applyProtection="1"/>
    <xf numFmtId="0" fontId="6" fillId="0" borderId="0" xfId="0" applyFont="1"/>
    <xf numFmtId="0" fontId="7" fillId="0" borderId="0" xfId="0" applyFont="1"/>
    <xf numFmtId="165" fontId="0" fillId="0" borderId="0" xfId="0" applyNumberForma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horizontal="left" indent="1"/>
    </xf>
    <xf numFmtId="0" fontId="2" fillId="0" borderId="2" xfId="0" applyFont="1" applyFill="1" applyBorder="1" applyAlignment="1">
      <alignment horizontal="center"/>
    </xf>
    <xf numFmtId="167" fontId="0" fillId="0" borderId="2" xfId="0" applyNumberFormat="1" applyBorder="1"/>
    <xf numFmtId="167" fontId="0" fillId="0" borderId="2" xfId="0" applyNumberFormat="1" applyBorder="1" applyAlignment="1">
      <alignment horizontal="center"/>
    </xf>
    <xf numFmtId="167" fontId="0" fillId="0" borderId="0" xfId="0" applyNumberFormat="1" applyBorder="1"/>
    <xf numFmtId="0" fontId="0" fillId="0" borderId="0" xfId="0" applyBorder="1"/>
    <xf numFmtId="0" fontId="0" fillId="0" borderId="1" xfId="0" applyBorder="1"/>
    <xf numFmtId="0" fontId="2" fillId="0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2" xfId="0" applyNumberFormat="1" applyBorder="1"/>
    <xf numFmtId="166" fontId="0" fillId="0" borderId="2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4" fontId="9" fillId="0" borderId="0" xfId="0" applyNumberFormat="1" applyFont="1"/>
    <xf numFmtId="166" fontId="10" fillId="0" borderId="0" xfId="0" applyNumberFormat="1" applyFont="1"/>
    <xf numFmtId="169" fontId="0" fillId="0" borderId="0" xfId="0" applyNumberFormat="1" applyAlignment="1">
      <alignment horizontal="center"/>
    </xf>
  </cellXfs>
  <cellStyles count="3">
    <cellStyle name="Euro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C13"/>
  <sheetViews>
    <sheetView tabSelected="1" workbookViewId="0">
      <selection activeCell="C2" sqref="C2"/>
    </sheetView>
  </sheetViews>
  <sheetFormatPr defaultColWidth="11.42578125" defaultRowHeight="12.75"/>
  <cols>
    <col min="1" max="1" width="11.42578125" customWidth="1"/>
    <col min="2" max="2" width="11.5703125" customWidth="1"/>
  </cols>
  <sheetData>
    <row r="1" spans="1:3">
      <c r="A1" s="5" t="s">
        <v>2</v>
      </c>
      <c r="C1" s="6" t="s">
        <v>114</v>
      </c>
    </row>
    <row r="2" spans="1:3">
      <c r="A2" s="3">
        <v>589</v>
      </c>
      <c r="C2" s="8" t="str">
        <f>ADDRESS(MATCH(MAX(A1:A10),A1:A10),1,4)</f>
        <v>A5</v>
      </c>
    </row>
    <row r="3" spans="1:3">
      <c r="A3" s="3">
        <v>513</v>
      </c>
    </row>
    <row r="4" spans="1:3">
      <c r="A4" s="3">
        <v>22</v>
      </c>
    </row>
    <row r="5" spans="1:3">
      <c r="A5" s="3">
        <v>989</v>
      </c>
    </row>
    <row r="6" spans="1:3">
      <c r="A6" s="3">
        <v>264</v>
      </c>
    </row>
    <row r="7" spans="1:3">
      <c r="A7" s="3">
        <v>59</v>
      </c>
    </row>
    <row r="8" spans="1:3">
      <c r="A8" s="3">
        <v>56</v>
      </c>
    </row>
    <row r="9" spans="1:3">
      <c r="A9" s="3">
        <v>234</v>
      </c>
    </row>
    <row r="10" spans="1:3">
      <c r="A10" s="3">
        <v>89</v>
      </c>
    </row>
    <row r="11" spans="1:3">
      <c r="A11" s="3"/>
    </row>
    <row r="12" spans="1:3">
      <c r="A12" s="3"/>
    </row>
    <row r="13" spans="1:3">
      <c r="A13" s="3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"/>
  <sheetViews>
    <sheetView workbookViewId="0">
      <selection activeCell="E2" sqref="E2"/>
    </sheetView>
  </sheetViews>
  <sheetFormatPr defaultColWidth="11.42578125" defaultRowHeight="12.75"/>
  <cols>
    <col min="1" max="1" width="13.28515625" customWidth="1"/>
    <col min="2" max="2" width="11.42578125" style="3" customWidth="1"/>
    <col min="3" max="3" width="4.28515625" customWidth="1"/>
    <col min="4" max="4" width="14.5703125" customWidth="1"/>
    <col min="5" max="5" width="18" customWidth="1"/>
  </cols>
  <sheetData>
    <row r="1" spans="1:5">
      <c r="A1" s="6" t="s">
        <v>117</v>
      </c>
      <c r="B1" s="5" t="s">
        <v>65</v>
      </c>
      <c r="D1" s="5" t="s">
        <v>65</v>
      </c>
      <c r="E1" s="6" t="s">
        <v>117</v>
      </c>
    </row>
    <row r="2" spans="1:5" ht="15">
      <c r="A2" t="s">
        <v>62</v>
      </c>
      <c r="B2" s="54">
        <v>-50</v>
      </c>
      <c r="D2" s="54">
        <v>34</v>
      </c>
      <c r="E2" s="17" t="str">
        <f>LOOKUP($D$2,B2:B5,A2:A5)</f>
        <v>cold</v>
      </c>
    </row>
    <row r="3" spans="1:5">
      <c r="A3" t="s">
        <v>61</v>
      </c>
      <c r="B3" s="54">
        <v>32</v>
      </c>
    </row>
    <row r="4" spans="1:5">
      <c r="A4" t="s">
        <v>63</v>
      </c>
      <c r="B4" s="54">
        <v>50</v>
      </c>
    </row>
    <row r="5" spans="1:5">
      <c r="A5" t="s">
        <v>64</v>
      </c>
      <c r="B5" s="54">
        <v>77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12"/>
  <sheetViews>
    <sheetView workbookViewId="0">
      <selection activeCell="C2" sqref="C2"/>
    </sheetView>
  </sheetViews>
  <sheetFormatPr defaultColWidth="11.42578125" defaultRowHeight="12.75"/>
  <cols>
    <col min="1" max="1" width="11.42578125" customWidth="1"/>
    <col min="2" max="2" width="13.28515625" customWidth="1"/>
  </cols>
  <sheetData>
    <row r="1" spans="1:5" ht="20.25" customHeight="1">
      <c r="A1" s="6" t="s">
        <v>48</v>
      </c>
      <c r="B1" s="6" t="s">
        <v>47</v>
      </c>
      <c r="C1" s="6" t="s">
        <v>46</v>
      </c>
    </row>
    <row r="2" spans="1:5">
      <c r="A2" s="3">
        <v>3</v>
      </c>
      <c r="B2" s="28" t="str">
        <f>INDEX($A$6:$C$12,MATCH($A$2,$A$6:$A$12,0),2)</f>
        <v>team 3</v>
      </c>
      <c r="C2" s="28">
        <f>INDEX($A$6:$C$12,MATCH($A$2,$A$6:$A$12,0),3)</f>
        <v>5360</v>
      </c>
    </row>
    <row r="3" spans="1:5">
      <c r="A3" s="3">
        <v>4</v>
      </c>
      <c r="B3" s="28" t="str">
        <f>VLOOKUP($A$3,$A$5:$C$12,2,FALSE)</f>
        <v>team 4</v>
      </c>
      <c r="C3" s="28">
        <f>VLOOKUP($A$3,$A$5:$C$12,3,FALSE)</f>
        <v>2291</v>
      </c>
    </row>
    <row r="5" spans="1:5" ht="15">
      <c r="A5" s="20" t="s">
        <v>48</v>
      </c>
      <c r="B5" s="21" t="s">
        <v>47</v>
      </c>
      <c r="C5" s="21" t="s">
        <v>46</v>
      </c>
      <c r="E5" s="7"/>
    </row>
    <row r="6" spans="1:5" ht="15">
      <c r="A6" s="18">
        <v>1</v>
      </c>
      <c r="B6" t="s">
        <v>66</v>
      </c>
      <c r="C6" s="28">
        <v>2434</v>
      </c>
    </row>
    <row r="7" spans="1:5" ht="15">
      <c r="A7" s="18">
        <v>2</v>
      </c>
      <c r="B7" t="s">
        <v>67</v>
      </c>
      <c r="C7" s="28">
        <v>7818</v>
      </c>
    </row>
    <row r="8" spans="1:5" ht="15">
      <c r="A8" s="18">
        <v>3</v>
      </c>
      <c r="B8" t="s">
        <v>68</v>
      </c>
      <c r="C8" s="28">
        <v>5360</v>
      </c>
    </row>
    <row r="9" spans="1:5" ht="15">
      <c r="A9" s="18">
        <v>4</v>
      </c>
      <c r="B9" t="s">
        <v>69</v>
      </c>
      <c r="C9" s="28">
        <v>2291</v>
      </c>
    </row>
    <row r="10" spans="1:5" ht="15">
      <c r="A10" s="18">
        <v>5</v>
      </c>
      <c r="B10" t="s">
        <v>70</v>
      </c>
      <c r="C10" s="28">
        <v>8205</v>
      </c>
    </row>
    <row r="11" spans="1:5" ht="15">
      <c r="A11" s="18">
        <v>6</v>
      </c>
      <c r="B11" t="s">
        <v>71</v>
      </c>
      <c r="C11" s="28">
        <v>4989</v>
      </c>
    </row>
    <row r="12" spans="1:5" ht="15">
      <c r="A12" s="18">
        <v>7</v>
      </c>
      <c r="B12" t="s">
        <v>72</v>
      </c>
      <c r="C12" s="28">
        <v>3721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E10"/>
  <sheetViews>
    <sheetView workbookViewId="0">
      <selection activeCell="B3" sqref="B3"/>
    </sheetView>
  </sheetViews>
  <sheetFormatPr defaultColWidth="11.42578125" defaultRowHeight="12.75"/>
  <sheetData>
    <row r="1" spans="1:5">
      <c r="A1" s="19" t="s">
        <v>73</v>
      </c>
      <c r="B1" s="3">
        <v>7</v>
      </c>
      <c r="C1" s="9"/>
      <c r="D1" s="9"/>
      <c r="E1" s="9"/>
    </row>
    <row r="2" spans="1:5" ht="15">
      <c r="A2" s="15" t="s">
        <v>74</v>
      </c>
      <c r="B2" s="3" t="s">
        <v>0</v>
      </c>
      <c r="C2" s="9" t="s">
        <v>76</v>
      </c>
      <c r="D2" s="9"/>
      <c r="E2" s="9"/>
    </row>
    <row r="3" spans="1:5">
      <c r="A3" s="19" t="s">
        <v>75</v>
      </c>
      <c r="B3" s="14" t="str">
        <f ca="1">IF(INDIRECT(B2&amp;B1)="X","Hit","")</f>
        <v>Hit</v>
      </c>
      <c r="C3" s="9" t="s">
        <v>76</v>
      </c>
      <c r="D3" s="9"/>
      <c r="E3" s="9"/>
    </row>
    <row r="4" spans="1:5">
      <c r="C4" s="9"/>
      <c r="D4" s="9"/>
      <c r="E4" s="9"/>
    </row>
    <row r="5" spans="1:5">
      <c r="C5" s="9"/>
      <c r="D5" s="9" t="s">
        <v>76</v>
      </c>
      <c r="E5" s="9"/>
    </row>
    <row r="6" spans="1:5">
      <c r="C6" s="9"/>
      <c r="D6" s="9" t="s">
        <v>76</v>
      </c>
      <c r="E6" s="9"/>
    </row>
    <row r="7" spans="1:5">
      <c r="C7" s="9"/>
      <c r="D7" s="9" t="s">
        <v>76</v>
      </c>
      <c r="E7" s="9"/>
    </row>
    <row r="8" spans="1:5">
      <c r="C8" s="9"/>
      <c r="D8" s="9"/>
      <c r="E8" s="9"/>
    </row>
    <row r="9" spans="1:5">
      <c r="C9" s="9"/>
      <c r="D9" s="9"/>
      <c r="E9" s="9" t="s">
        <v>76</v>
      </c>
    </row>
    <row r="10" spans="1:5">
      <c r="C10" s="9"/>
      <c r="D10" s="9"/>
      <c r="E10" s="9" t="s">
        <v>76</v>
      </c>
    </row>
  </sheetData>
  <phoneticPr fontId="0" type="noConversion"/>
  <dataValidations count="1">
    <dataValidation type="whole" allowBlank="1" showInputMessage="1" showErrorMessage="1" sqref="B1">
      <formula1>4</formula1>
      <formula2>14</formula2>
    </dataValidation>
  </dataValidations>
  <pageMargins left="0.75" right="0.75" top="1" bottom="1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10"/>
  <sheetViews>
    <sheetView workbookViewId="0">
      <selection activeCell="C2" sqref="C2"/>
    </sheetView>
  </sheetViews>
  <sheetFormatPr defaultColWidth="11.42578125" defaultRowHeight="12.75"/>
  <cols>
    <col min="1" max="1" width="11.42578125" customWidth="1"/>
    <col min="2" max="2" width="27.140625" customWidth="1"/>
  </cols>
  <sheetData>
    <row r="1" spans="1:3">
      <c r="A1" s="6" t="s">
        <v>77</v>
      </c>
      <c r="B1" s="6" t="s">
        <v>118</v>
      </c>
      <c r="C1" s="6" t="s">
        <v>75</v>
      </c>
    </row>
    <row r="2" spans="1:3" ht="15">
      <c r="A2" t="s">
        <v>78</v>
      </c>
      <c r="B2" s="7" t="s">
        <v>79</v>
      </c>
      <c r="C2" s="7" t="e">
        <f ca="1">INDIRECT(A2&amp;"!"&amp;B2)</f>
        <v>#REF!</v>
      </c>
    </row>
    <row r="3" spans="1:3" ht="15">
      <c r="A3" t="s">
        <v>80</v>
      </c>
      <c r="B3" s="7" t="s">
        <v>81</v>
      </c>
      <c r="C3" s="7" t="e">
        <f t="shared" ref="C3:C10" ca="1" si="0">INDIRECT(A3&amp;"!"&amp;B3)</f>
        <v>#REF!</v>
      </c>
    </row>
    <row r="4" spans="1:3" ht="15">
      <c r="A4" t="s">
        <v>82</v>
      </c>
      <c r="B4" s="7" t="s">
        <v>83</v>
      </c>
      <c r="C4" s="7" t="e">
        <f t="shared" ca="1" si="0"/>
        <v>#REF!</v>
      </c>
    </row>
    <row r="5" spans="1:3" ht="15">
      <c r="A5" t="s">
        <v>84</v>
      </c>
      <c r="B5" s="7" t="s">
        <v>85</v>
      </c>
      <c r="C5" s="7" t="e">
        <f t="shared" ca="1" si="0"/>
        <v>#REF!</v>
      </c>
    </row>
    <row r="6" spans="1:3" ht="15">
      <c r="A6" t="s">
        <v>86</v>
      </c>
      <c r="B6" s="7" t="s">
        <v>1</v>
      </c>
      <c r="C6" s="7" t="e">
        <f t="shared" ca="1" si="0"/>
        <v>#REF!</v>
      </c>
    </row>
    <row r="7" spans="1:3" ht="15">
      <c r="A7" t="s">
        <v>87</v>
      </c>
      <c r="B7" s="7" t="s">
        <v>91</v>
      </c>
      <c r="C7" s="7" t="e">
        <f t="shared" ca="1" si="0"/>
        <v>#REF!</v>
      </c>
    </row>
    <row r="8" spans="1:3" ht="15">
      <c r="A8" t="s">
        <v>88</v>
      </c>
      <c r="B8" s="7" t="s">
        <v>81</v>
      </c>
      <c r="C8" s="7" t="e">
        <f t="shared" ca="1" si="0"/>
        <v>#REF!</v>
      </c>
    </row>
    <row r="9" spans="1:3" ht="15">
      <c r="A9" t="s">
        <v>89</v>
      </c>
      <c r="B9" s="7" t="s">
        <v>92</v>
      </c>
      <c r="C9" s="7" t="e">
        <f t="shared" ca="1" si="0"/>
        <v>#REF!</v>
      </c>
    </row>
    <row r="10" spans="1:3" ht="15">
      <c r="A10" t="s">
        <v>90</v>
      </c>
      <c r="B10" s="7" t="s">
        <v>83</v>
      </c>
      <c r="C10" s="7" t="e">
        <f t="shared" ca="1" si="0"/>
        <v>#REF!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C11"/>
  <sheetViews>
    <sheetView workbookViewId="0">
      <selection activeCell="C1" sqref="C1"/>
    </sheetView>
  </sheetViews>
  <sheetFormatPr defaultColWidth="11.42578125" defaultRowHeight="12.75"/>
  <cols>
    <col min="1" max="1" width="11.42578125" customWidth="1"/>
    <col min="2" max="2" width="28.7109375" customWidth="1"/>
  </cols>
  <sheetData>
    <row r="1" spans="1:3" ht="24" customHeight="1">
      <c r="A1" s="6" t="s">
        <v>2</v>
      </c>
      <c r="B1" s="13" t="s">
        <v>93</v>
      </c>
      <c r="C1" s="14">
        <f>INDEX(A:A,COUNTA(A:A)+COUNTBLANK(A1:A11),1)</f>
        <v>7</v>
      </c>
    </row>
    <row r="2" spans="1:3">
      <c r="A2" s="3">
        <v>80</v>
      </c>
    </row>
    <row r="3" spans="1:3">
      <c r="A3" s="3">
        <v>87</v>
      </c>
    </row>
    <row r="4" spans="1:3">
      <c r="A4" s="3">
        <v>28</v>
      </c>
    </row>
    <row r="5" spans="1:3">
      <c r="A5" s="3">
        <v>56</v>
      </c>
    </row>
    <row r="6" spans="1:3">
      <c r="A6" s="3">
        <v>37</v>
      </c>
    </row>
    <row r="7" spans="1:3">
      <c r="A7" s="3">
        <v>52</v>
      </c>
    </row>
    <row r="8" spans="1:3">
      <c r="A8" s="3">
        <v>66</v>
      </c>
    </row>
    <row r="9" spans="1:3">
      <c r="A9" s="3">
        <v>61</v>
      </c>
    </row>
    <row r="10" spans="1:3">
      <c r="A10" s="3">
        <v>67</v>
      </c>
    </row>
    <row r="11" spans="1:3">
      <c r="A11" s="3">
        <v>7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0"/>
  <sheetViews>
    <sheetView workbookViewId="0">
      <selection activeCell="A2" sqref="A2:A10"/>
    </sheetView>
  </sheetViews>
  <sheetFormatPr defaultColWidth="11.42578125" defaultRowHeight="12.75"/>
  <cols>
    <col min="1" max="1" width="10.85546875" customWidth="1"/>
    <col min="2" max="2" width="9.85546875" customWidth="1"/>
    <col min="3" max="7" width="9.7109375" customWidth="1"/>
  </cols>
  <sheetData>
    <row r="1" spans="1:8" ht="24" customHeight="1">
      <c r="A1" s="5" t="s">
        <v>100</v>
      </c>
      <c r="B1" s="6" t="s">
        <v>94</v>
      </c>
      <c r="C1" s="6" t="s">
        <v>95</v>
      </c>
      <c r="D1" s="6" t="s">
        <v>96</v>
      </c>
      <c r="E1" s="6" t="s">
        <v>97</v>
      </c>
      <c r="F1" s="6" t="s">
        <v>98</v>
      </c>
      <c r="G1" s="6" t="s">
        <v>99</v>
      </c>
      <c r="H1" s="6"/>
    </row>
    <row r="2" spans="1:8" ht="24" customHeight="1">
      <c r="A2" s="13">
        <f>INDEX(B2:G2,1,COUNTA(B2:G2))</f>
        <v>4</v>
      </c>
      <c r="B2" s="45">
        <v>8</v>
      </c>
      <c r="C2" s="44">
        <v>1</v>
      </c>
      <c r="D2" s="3">
        <v>9</v>
      </c>
      <c r="E2" s="3">
        <v>10</v>
      </c>
      <c r="F2" s="13">
        <v>4</v>
      </c>
      <c r="G2" s="3"/>
    </row>
    <row r="3" spans="1:8">
      <c r="A3" s="13">
        <f t="shared" ref="A3:A10" si="0">INDEX(B3:G3,1,COUNTA(B3:G3))</f>
        <v>2</v>
      </c>
      <c r="B3" s="3">
        <v>4</v>
      </c>
      <c r="C3" s="3">
        <v>6</v>
      </c>
      <c r="D3" s="3">
        <v>6</v>
      </c>
      <c r="E3" s="13">
        <v>2</v>
      </c>
      <c r="F3" s="3"/>
      <c r="G3" s="3"/>
    </row>
    <row r="4" spans="1:8">
      <c r="A4" s="13">
        <f t="shared" si="0"/>
        <v>7</v>
      </c>
      <c r="B4" s="3">
        <v>7</v>
      </c>
      <c r="C4" s="3">
        <v>4</v>
      </c>
      <c r="D4" s="3">
        <v>9</v>
      </c>
      <c r="E4" s="3">
        <v>2</v>
      </c>
      <c r="F4" s="3">
        <v>7</v>
      </c>
      <c r="G4" s="13">
        <v>7</v>
      </c>
    </row>
    <row r="5" spans="1:8">
      <c r="A5" s="13">
        <f t="shared" si="0"/>
        <v>1</v>
      </c>
      <c r="B5" s="3">
        <v>7</v>
      </c>
      <c r="C5" s="3">
        <v>3</v>
      </c>
      <c r="D5" s="3">
        <v>2</v>
      </c>
      <c r="E5" s="3">
        <v>10</v>
      </c>
      <c r="F5" s="13">
        <v>1</v>
      </c>
      <c r="G5" s="3"/>
    </row>
    <row r="6" spans="1:8">
      <c r="A6" s="13">
        <f t="shared" si="0"/>
        <v>8</v>
      </c>
      <c r="B6" s="3">
        <v>7</v>
      </c>
      <c r="C6" s="3">
        <v>2</v>
      </c>
      <c r="D6" s="3">
        <v>2</v>
      </c>
      <c r="E6" s="3">
        <v>4</v>
      </c>
      <c r="F6" s="3">
        <v>9</v>
      </c>
      <c r="G6" s="13">
        <v>8</v>
      </c>
    </row>
    <row r="7" spans="1:8">
      <c r="A7" s="13">
        <f t="shared" si="0"/>
        <v>9</v>
      </c>
      <c r="B7" s="3">
        <v>2</v>
      </c>
      <c r="C7" s="3">
        <v>10</v>
      </c>
      <c r="D7" s="13">
        <v>9</v>
      </c>
      <c r="E7" s="3"/>
      <c r="F7" s="3"/>
      <c r="G7" s="3"/>
    </row>
    <row r="8" spans="1:8">
      <c r="A8" s="13">
        <f t="shared" si="0"/>
        <v>7</v>
      </c>
      <c r="B8" s="3">
        <v>1</v>
      </c>
      <c r="C8" s="3">
        <v>1</v>
      </c>
      <c r="D8" s="3">
        <v>6</v>
      </c>
      <c r="E8" s="3">
        <v>4</v>
      </c>
      <c r="F8" s="3">
        <v>4</v>
      </c>
      <c r="G8" s="13">
        <v>7</v>
      </c>
    </row>
    <row r="9" spans="1:8">
      <c r="A9" s="13">
        <f t="shared" si="0"/>
        <v>9</v>
      </c>
      <c r="B9" s="3">
        <v>6</v>
      </c>
      <c r="C9" s="3">
        <v>3</v>
      </c>
      <c r="D9" s="3">
        <v>5</v>
      </c>
      <c r="E9" s="13">
        <v>9</v>
      </c>
      <c r="F9" s="3"/>
      <c r="G9" s="3"/>
    </row>
    <row r="10" spans="1:8">
      <c r="A10" s="13">
        <f t="shared" si="0"/>
        <v>1</v>
      </c>
      <c r="B10" s="3">
        <v>6</v>
      </c>
      <c r="C10" s="3">
        <v>6</v>
      </c>
      <c r="D10" s="3">
        <v>8</v>
      </c>
      <c r="E10" s="3">
        <v>3</v>
      </c>
      <c r="F10" s="3">
        <v>3</v>
      </c>
      <c r="G10" s="13">
        <v>1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E13"/>
  <sheetViews>
    <sheetView workbookViewId="0">
      <selection activeCell="D2" sqref="D2"/>
    </sheetView>
  </sheetViews>
  <sheetFormatPr defaultColWidth="11.42578125" defaultRowHeight="12.75"/>
  <cols>
    <col min="1" max="1" width="11.42578125" customWidth="1"/>
    <col min="2" max="2" width="12" customWidth="1"/>
    <col min="3" max="3" width="5" customWidth="1"/>
    <col min="4" max="4" width="11.42578125" customWidth="1"/>
    <col min="5" max="5" width="16.140625" customWidth="1"/>
  </cols>
  <sheetData>
    <row r="1" spans="1:5">
      <c r="A1" s="6" t="s">
        <v>101</v>
      </c>
      <c r="B1" s="5" t="s">
        <v>4</v>
      </c>
      <c r="D1" s="6" t="s">
        <v>101</v>
      </c>
      <c r="E1" s="6" t="s">
        <v>123</v>
      </c>
    </row>
    <row r="2" spans="1:5">
      <c r="A2" t="s">
        <v>124</v>
      </c>
      <c r="B2" s="28">
        <v>57036</v>
      </c>
      <c r="D2" s="14">
        <f ca="1">MONTH(TODAY())</f>
        <v>1</v>
      </c>
      <c r="E2" s="46">
        <f ca="1">SUM(OFFSET($B$2,0,0,$D$2,1))</f>
        <v>57036</v>
      </c>
    </row>
    <row r="3" spans="1:5">
      <c r="A3" t="s">
        <v>125</v>
      </c>
      <c r="B3" s="28">
        <v>73509</v>
      </c>
    </row>
    <row r="4" spans="1:5">
      <c r="A4" t="s">
        <v>126</v>
      </c>
      <c r="B4" s="28">
        <v>57192</v>
      </c>
    </row>
    <row r="5" spans="1:5">
      <c r="A5" t="s">
        <v>127</v>
      </c>
      <c r="B5" s="28">
        <v>11037</v>
      </c>
    </row>
    <row r="6" spans="1:5">
      <c r="A6" t="s">
        <v>128</v>
      </c>
      <c r="B6" s="28">
        <v>19962</v>
      </c>
    </row>
    <row r="7" spans="1:5">
      <c r="A7" t="s">
        <v>129</v>
      </c>
      <c r="B7" s="28">
        <v>71017</v>
      </c>
    </row>
    <row r="8" spans="1:5">
      <c r="A8" t="s">
        <v>130</v>
      </c>
      <c r="B8" s="28">
        <v>81063</v>
      </c>
    </row>
    <row r="9" spans="1:5">
      <c r="A9" t="s">
        <v>131</v>
      </c>
      <c r="B9" s="28">
        <v>45943</v>
      </c>
    </row>
    <row r="10" spans="1:5">
      <c r="A10" t="s">
        <v>132</v>
      </c>
      <c r="B10" s="28">
        <v>30223</v>
      </c>
    </row>
    <row r="11" spans="1:5">
      <c r="A11" t="s">
        <v>133</v>
      </c>
      <c r="B11" s="28">
        <v>44868</v>
      </c>
    </row>
    <row r="12" spans="1:5">
      <c r="A12" t="s">
        <v>134</v>
      </c>
      <c r="B12" s="28">
        <v>72960</v>
      </c>
    </row>
    <row r="13" spans="1:5">
      <c r="A13" t="s">
        <v>135</v>
      </c>
      <c r="B13" s="28">
        <v>67049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12"/>
  <sheetViews>
    <sheetView workbookViewId="0">
      <selection activeCell="H4" sqref="H4"/>
    </sheetView>
  </sheetViews>
  <sheetFormatPr defaultColWidth="11.42578125" defaultRowHeight="12.75"/>
  <cols>
    <col min="1" max="1" width="10.28515625" customWidth="1"/>
    <col min="2" max="2" width="9.5703125" customWidth="1"/>
    <col min="3" max="3" width="9.42578125" customWidth="1"/>
    <col min="4" max="5" width="9.5703125" customWidth="1"/>
    <col min="6" max="6" width="2.85546875" customWidth="1"/>
    <col min="7" max="7" width="9.5703125" customWidth="1"/>
  </cols>
  <sheetData>
    <row r="1" spans="1:8" ht="15">
      <c r="A1" s="5" t="s">
        <v>3</v>
      </c>
      <c r="B1" s="23" t="s">
        <v>42</v>
      </c>
      <c r="C1" s="23" t="s">
        <v>43</v>
      </c>
      <c r="D1" s="24" t="s">
        <v>44</v>
      </c>
      <c r="E1" s="23" t="s">
        <v>45</v>
      </c>
      <c r="F1" s="50"/>
      <c r="G1" s="51" t="s">
        <v>5</v>
      </c>
      <c r="H1" s="52">
        <v>38805</v>
      </c>
    </row>
    <row r="2" spans="1:8">
      <c r="A2" s="10">
        <v>38802</v>
      </c>
      <c r="B2" s="47">
        <v>1552</v>
      </c>
      <c r="C2" s="47">
        <v>5162</v>
      </c>
      <c r="D2" s="47">
        <v>945</v>
      </c>
      <c r="E2" s="47">
        <v>5025</v>
      </c>
      <c r="F2" s="47"/>
      <c r="G2" s="6" t="s">
        <v>47</v>
      </c>
      <c r="H2" s="5" t="s">
        <v>4</v>
      </c>
    </row>
    <row r="3" spans="1:8">
      <c r="A3" s="10">
        <v>38802</v>
      </c>
      <c r="B3" s="47">
        <v>2102</v>
      </c>
      <c r="C3" s="47">
        <v>3078</v>
      </c>
      <c r="D3" s="47">
        <v>7850</v>
      </c>
      <c r="E3" s="47">
        <v>1440</v>
      </c>
      <c r="F3" s="47"/>
      <c r="G3" s="48" t="s">
        <v>42</v>
      </c>
      <c r="H3" s="49">
        <f ca="1">SUMIF($A$2:$A$12,$H$1,OFFSET($A$2:$A$12,0,MATCH(G3,$1:$1,)-1))</f>
        <v>17634</v>
      </c>
    </row>
    <row r="4" spans="1:8">
      <c r="A4" s="10">
        <v>38803</v>
      </c>
      <c r="B4" s="47">
        <v>5193</v>
      </c>
      <c r="C4" s="47">
        <v>168</v>
      </c>
      <c r="D4" s="47">
        <v>4930</v>
      </c>
      <c r="E4" s="47">
        <v>9392</v>
      </c>
      <c r="F4" s="47"/>
      <c r="G4" s="3" t="s">
        <v>43</v>
      </c>
      <c r="H4" s="49">
        <f ca="1">SUMIF($A$2:$A$12,$H$1,OFFSET($A$2:$A$12,0,MATCH(G4,$1:$1,)-1))</f>
        <v>12815</v>
      </c>
    </row>
    <row r="5" spans="1:8">
      <c r="A5" s="10">
        <v>38803</v>
      </c>
      <c r="B5" s="47">
        <v>8741</v>
      </c>
      <c r="C5" s="47">
        <v>3637</v>
      </c>
      <c r="D5" s="47">
        <v>3677</v>
      </c>
      <c r="E5" s="47">
        <v>6481</v>
      </c>
      <c r="F5" s="47"/>
      <c r="G5" s="3" t="s">
        <v>44</v>
      </c>
      <c r="H5" s="49">
        <f ca="1">SUMIF($A$2:$A$12,$H$1,OFFSET($A$2:$A$12,0,MATCH(G5,$1:$1,)-1))</f>
        <v>24969</v>
      </c>
    </row>
    <row r="6" spans="1:8">
      <c r="A6" s="10">
        <v>38804</v>
      </c>
      <c r="B6" s="47">
        <v>9307</v>
      </c>
      <c r="C6" s="47">
        <v>4157</v>
      </c>
      <c r="D6" s="47">
        <v>1407</v>
      </c>
      <c r="E6" s="47">
        <v>1599</v>
      </c>
      <c r="F6" s="47"/>
      <c r="G6" s="3" t="s">
        <v>45</v>
      </c>
      <c r="H6" s="49">
        <f ca="1">SUMIF($A$2:$A$12,$H$1,OFFSET($A$2:$A$12,0,MATCH(G6,$1:$1,)-1))</f>
        <v>8898</v>
      </c>
    </row>
    <row r="7" spans="1:8">
      <c r="A7" s="10">
        <v>38804</v>
      </c>
      <c r="B7" s="47">
        <v>6036</v>
      </c>
      <c r="C7" s="47">
        <v>1134</v>
      </c>
      <c r="D7" s="47">
        <v>7969</v>
      </c>
      <c r="E7" s="47">
        <v>9471</v>
      </c>
      <c r="F7" s="47"/>
    </row>
    <row r="8" spans="1:8">
      <c r="A8" s="10">
        <v>38805</v>
      </c>
      <c r="B8" s="47">
        <v>5387</v>
      </c>
      <c r="C8" s="47">
        <v>9415</v>
      </c>
      <c r="D8" s="47">
        <v>6421</v>
      </c>
      <c r="E8" s="47">
        <v>1263</v>
      </c>
      <c r="F8" s="47"/>
    </row>
    <row r="9" spans="1:8">
      <c r="A9" s="10">
        <v>38805</v>
      </c>
      <c r="B9" s="47">
        <v>4470</v>
      </c>
      <c r="C9" s="47">
        <v>60</v>
      </c>
      <c r="D9" s="47">
        <v>9704</v>
      </c>
      <c r="E9" s="47">
        <v>6343</v>
      </c>
      <c r="F9" s="47"/>
    </row>
    <row r="10" spans="1:8">
      <c r="A10" s="10">
        <v>38805</v>
      </c>
      <c r="B10" s="47">
        <v>7777</v>
      </c>
      <c r="C10" s="47">
        <v>3340</v>
      </c>
      <c r="D10" s="47">
        <v>8844</v>
      </c>
      <c r="E10" s="47">
        <v>1292</v>
      </c>
      <c r="F10" s="47"/>
    </row>
    <row r="11" spans="1:8">
      <c r="A11" s="10">
        <v>38806</v>
      </c>
      <c r="B11" s="47">
        <v>4969</v>
      </c>
      <c r="C11" s="47">
        <v>6427</v>
      </c>
      <c r="D11" s="47">
        <v>2756</v>
      </c>
      <c r="E11" s="47">
        <v>7014</v>
      </c>
      <c r="F11" s="47"/>
    </row>
    <row r="12" spans="1:8">
      <c r="A12" s="10">
        <v>38807</v>
      </c>
      <c r="B12" s="47">
        <v>5126</v>
      </c>
      <c r="C12" s="47">
        <v>4973</v>
      </c>
      <c r="D12" s="47">
        <v>3699</v>
      </c>
      <c r="E12" s="47">
        <v>6737</v>
      </c>
      <c r="F12" s="47"/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G13"/>
  <sheetViews>
    <sheetView workbookViewId="0">
      <selection activeCell="A9" sqref="A9"/>
    </sheetView>
  </sheetViews>
  <sheetFormatPr defaultColWidth="11.42578125" defaultRowHeight="12.75"/>
  <cols>
    <col min="1" max="1" width="7.140625" customWidth="1"/>
    <col min="2" max="7" width="6.7109375" customWidth="1"/>
  </cols>
  <sheetData>
    <row r="1" spans="1:7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40">
        <v>7</v>
      </c>
    </row>
    <row r="2" spans="1:7">
      <c r="A2" s="3">
        <v>2</v>
      </c>
      <c r="B2" s="3">
        <v>4</v>
      </c>
      <c r="C2" s="3">
        <v>6</v>
      </c>
      <c r="D2" s="3">
        <v>4</v>
      </c>
      <c r="E2" s="3">
        <v>3</v>
      </c>
      <c r="F2" s="3">
        <v>2</v>
      </c>
      <c r="G2" s="3">
        <v>2</v>
      </c>
    </row>
    <row r="3" spans="1:7" ht="15">
      <c r="A3" s="3">
        <v>2</v>
      </c>
      <c r="B3" s="3">
        <v>4</v>
      </c>
      <c r="C3" s="3">
        <v>4</v>
      </c>
      <c r="D3" s="3">
        <v>2</v>
      </c>
      <c r="E3" s="18">
        <v>3</v>
      </c>
      <c r="F3" s="3">
        <v>6</v>
      </c>
      <c r="G3" s="3">
        <v>5</v>
      </c>
    </row>
    <row r="4" spans="1:7">
      <c r="A4" s="3">
        <v>6</v>
      </c>
      <c r="B4" s="3">
        <v>5</v>
      </c>
      <c r="C4" s="3">
        <v>5</v>
      </c>
      <c r="D4" s="3">
        <v>6</v>
      </c>
      <c r="E4" s="3">
        <v>5</v>
      </c>
      <c r="F4" s="3">
        <v>5</v>
      </c>
      <c r="G4" s="3">
        <v>3</v>
      </c>
    </row>
    <row r="5" spans="1:7">
      <c r="A5" s="3">
        <v>1</v>
      </c>
      <c r="B5" s="3">
        <v>3</v>
      </c>
      <c r="C5" s="3">
        <v>5</v>
      </c>
      <c r="D5" s="3">
        <v>6</v>
      </c>
      <c r="E5" s="3">
        <v>1</v>
      </c>
      <c r="F5" s="3">
        <v>3</v>
      </c>
      <c r="G5" s="3">
        <v>5</v>
      </c>
    </row>
    <row r="6" spans="1:7">
      <c r="A6" s="3">
        <v>2</v>
      </c>
      <c r="B6" s="3">
        <v>4</v>
      </c>
      <c r="C6" s="3">
        <v>1</v>
      </c>
      <c r="D6" s="3">
        <v>3</v>
      </c>
      <c r="E6" s="3">
        <v>5</v>
      </c>
      <c r="F6" s="3">
        <v>2</v>
      </c>
      <c r="G6" s="3">
        <v>1</v>
      </c>
    </row>
    <row r="8" spans="1:7">
      <c r="A8" s="5">
        <v>1</v>
      </c>
      <c r="B8" s="5">
        <v>3</v>
      </c>
      <c r="C8" s="5">
        <v>5</v>
      </c>
      <c r="D8" s="5">
        <v>7</v>
      </c>
    </row>
    <row r="9" spans="1:7" ht="15">
      <c r="A9" s="18">
        <f t="shared" ref="A9:D10" ca="1" si="0">OFFSET($A2,0,(COLUMN()-1)*2)</f>
        <v>2</v>
      </c>
      <c r="B9" s="18">
        <f t="shared" ca="1" si="0"/>
        <v>6</v>
      </c>
      <c r="C9" s="18">
        <f t="shared" ca="1" si="0"/>
        <v>3</v>
      </c>
      <c r="D9" s="18">
        <f t="shared" ca="1" si="0"/>
        <v>2</v>
      </c>
      <c r="E9" s="7"/>
    </row>
    <row r="10" spans="1:7" ht="15">
      <c r="A10" s="18">
        <f t="shared" ca="1" si="0"/>
        <v>2</v>
      </c>
      <c r="B10" s="18">
        <f t="shared" ca="1" si="0"/>
        <v>4</v>
      </c>
      <c r="C10" s="18">
        <f t="shared" ca="1" si="0"/>
        <v>3</v>
      </c>
      <c r="D10" s="18">
        <f t="shared" ca="1" si="0"/>
        <v>5</v>
      </c>
    </row>
    <row r="11" spans="1:7" ht="15">
      <c r="A11" s="18">
        <f t="shared" ref="A11:D13" ca="1" si="1">OFFSET($A4,0,(COLUMN()-1)*2)</f>
        <v>6</v>
      </c>
      <c r="B11" s="18">
        <f t="shared" ca="1" si="1"/>
        <v>5</v>
      </c>
      <c r="C11" s="18">
        <f t="shared" ca="1" si="1"/>
        <v>5</v>
      </c>
      <c r="D11" s="18">
        <f t="shared" ca="1" si="1"/>
        <v>3</v>
      </c>
    </row>
    <row r="12" spans="1:7" ht="15">
      <c r="A12" s="18">
        <f t="shared" ca="1" si="1"/>
        <v>1</v>
      </c>
      <c r="B12" s="18">
        <f t="shared" ca="1" si="1"/>
        <v>5</v>
      </c>
      <c r="C12" s="18">
        <f t="shared" ca="1" si="1"/>
        <v>1</v>
      </c>
      <c r="D12" s="18">
        <f t="shared" ca="1" si="1"/>
        <v>5</v>
      </c>
    </row>
    <row r="13" spans="1:7" ht="15">
      <c r="A13" s="18">
        <f t="shared" ca="1" si="1"/>
        <v>2</v>
      </c>
      <c r="B13" s="18">
        <f t="shared" ca="1" si="1"/>
        <v>1</v>
      </c>
      <c r="C13" s="18">
        <f t="shared" ca="1" si="1"/>
        <v>5</v>
      </c>
      <c r="D13" s="18">
        <f t="shared" ca="1" si="1"/>
        <v>1</v>
      </c>
      <c r="G13" t="s">
        <v>109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D17"/>
  <sheetViews>
    <sheetView showZeros="0" workbookViewId="0">
      <selection activeCell="D3" sqref="D3"/>
    </sheetView>
  </sheetViews>
  <sheetFormatPr defaultColWidth="11.42578125" defaultRowHeight="12.75"/>
  <cols>
    <col min="1" max="2" width="11.42578125" customWidth="1"/>
    <col min="3" max="3" width="13.7109375" style="3" customWidth="1"/>
  </cols>
  <sheetData>
    <row r="1" spans="1:4">
      <c r="A1" s="5" t="s">
        <v>110</v>
      </c>
      <c r="B1" s="5" t="s">
        <v>111</v>
      </c>
      <c r="C1" s="5" t="s">
        <v>112</v>
      </c>
      <c r="D1" s="40" t="s">
        <v>113</v>
      </c>
    </row>
    <row r="2" spans="1:4">
      <c r="A2" s="3">
        <v>1</v>
      </c>
      <c r="B2" s="14">
        <f ca="1">OFFSET($A$2,(ROW()-2)*COLUMN(),0)</f>
        <v>1</v>
      </c>
      <c r="C2" s="14">
        <f ca="1">OFFSET($A$2,(ROW()-2)*COLUMN(),0)</f>
        <v>1</v>
      </c>
      <c r="D2" s="14">
        <f ca="1">OFFSET($A$2,(ROW()-2)*COLUMN(),0)</f>
        <v>1</v>
      </c>
    </row>
    <row r="3" spans="1:4">
      <c r="A3" s="3">
        <v>2</v>
      </c>
      <c r="B3" s="14">
        <f t="shared" ref="B3:D9" ca="1" si="0">OFFSET($A$2,(ROW()-2)*COLUMN(),0)</f>
        <v>3</v>
      </c>
      <c r="C3" s="14">
        <f t="shared" ca="1" si="0"/>
        <v>4</v>
      </c>
      <c r="D3" s="14">
        <f t="shared" ca="1" si="0"/>
        <v>5</v>
      </c>
    </row>
    <row r="4" spans="1:4">
      <c r="A4" s="3">
        <v>3</v>
      </c>
      <c r="B4" s="14">
        <f t="shared" ca="1" si="0"/>
        <v>5</v>
      </c>
      <c r="C4" s="14">
        <f t="shared" ca="1" si="0"/>
        <v>7</v>
      </c>
      <c r="D4" s="14">
        <f t="shared" ca="1" si="0"/>
        <v>9</v>
      </c>
    </row>
    <row r="5" spans="1:4">
      <c r="A5" s="3">
        <v>4</v>
      </c>
      <c r="B5" s="14">
        <f t="shared" ca="1" si="0"/>
        <v>7</v>
      </c>
      <c r="C5" s="14">
        <f t="shared" ca="1" si="0"/>
        <v>10</v>
      </c>
      <c r="D5" s="14">
        <f t="shared" ca="1" si="0"/>
        <v>13</v>
      </c>
    </row>
    <row r="6" spans="1:4">
      <c r="A6" s="3">
        <v>5</v>
      </c>
      <c r="B6" s="14">
        <f t="shared" ca="1" si="0"/>
        <v>9</v>
      </c>
      <c r="C6" s="14">
        <f t="shared" ca="1" si="0"/>
        <v>13</v>
      </c>
      <c r="D6" s="14">
        <f t="shared" ca="1" si="0"/>
        <v>0</v>
      </c>
    </row>
    <row r="7" spans="1:4">
      <c r="A7" s="3">
        <v>6</v>
      </c>
      <c r="B7" s="14">
        <f t="shared" ca="1" si="0"/>
        <v>11</v>
      </c>
      <c r="C7" s="14">
        <f t="shared" ca="1" si="0"/>
        <v>0</v>
      </c>
      <c r="D7" s="14">
        <f t="shared" ca="1" si="0"/>
        <v>0</v>
      </c>
    </row>
    <row r="8" spans="1:4">
      <c r="A8" s="3">
        <v>7</v>
      </c>
      <c r="B8" s="14">
        <f t="shared" ca="1" si="0"/>
        <v>13</v>
      </c>
      <c r="C8" s="14">
        <f t="shared" ca="1" si="0"/>
        <v>0</v>
      </c>
      <c r="D8" s="14">
        <f t="shared" ca="1" si="0"/>
        <v>0</v>
      </c>
    </row>
    <row r="9" spans="1:4">
      <c r="A9" s="3">
        <v>8</v>
      </c>
      <c r="B9" s="14">
        <f t="shared" ca="1" si="0"/>
        <v>15</v>
      </c>
      <c r="C9" s="14">
        <f t="shared" ca="1" si="0"/>
        <v>0</v>
      </c>
      <c r="D9" s="14">
        <f t="shared" ca="1" si="0"/>
        <v>0</v>
      </c>
    </row>
    <row r="10" spans="1:4">
      <c r="A10" s="3">
        <v>9</v>
      </c>
    </row>
    <row r="11" spans="1:4">
      <c r="A11" s="3">
        <v>10</v>
      </c>
    </row>
    <row r="12" spans="1:4">
      <c r="A12" s="3">
        <v>11</v>
      </c>
    </row>
    <row r="13" spans="1:4">
      <c r="A13" s="3">
        <v>12</v>
      </c>
    </row>
    <row r="14" spans="1:4">
      <c r="A14" s="3">
        <v>13</v>
      </c>
    </row>
    <row r="15" spans="1:4">
      <c r="A15" s="3">
        <v>14</v>
      </c>
    </row>
    <row r="16" spans="1:4">
      <c r="A16" s="3">
        <v>15</v>
      </c>
    </row>
    <row r="17" spans="1:1">
      <c r="A17" s="3"/>
    </row>
  </sheetData>
  <phoneticPr fontId="0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C10"/>
  <sheetViews>
    <sheetView workbookViewId="0">
      <selection activeCell="C2" sqref="C2"/>
    </sheetView>
  </sheetViews>
  <sheetFormatPr defaultColWidth="11.42578125" defaultRowHeight="12.75"/>
  <cols>
    <col min="1" max="2" width="11.42578125" customWidth="1"/>
    <col min="3" max="3" width="13" customWidth="1"/>
  </cols>
  <sheetData>
    <row r="1" spans="1:3">
      <c r="A1" s="6" t="s">
        <v>2</v>
      </c>
      <c r="C1" s="5" t="s">
        <v>115</v>
      </c>
    </row>
    <row r="2" spans="1:3" ht="15">
      <c r="A2">
        <v>34</v>
      </c>
      <c r="C2" s="18" t="str">
        <f>ADDRESS(MATCH(MIN(A1:A10),A1:A10,0),1)</f>
        <v>$A$3</v>
      </c>
    </row>
    <row r="3" spans="1:3" ht="15">
      <c r="A3">
        <v>2</v>
      </c>
      <c r="C3" s="7"/>
    </row>
    <row r="4" spans="1:3">
      <c r="A4">
        <v>18</v>
      </c>
    </row>
    <row r="5" spans="1:3">
      <c r="A5">
        <v>16</v>
      </c>
    </row>
    <row r="6" spans="1:3">
      <c r="A6">
        <v>20</v>
      </c>
    </row>
    <row r="7" spans="1:3">
      <c r="A7">
        <v>16</v>
      </c>
    </row>
    <row r="8" spans="1:3">
      <c r="A8">
        <v>11</v>
      </c>
    </row>
    <row r="9" spans="1:3">
      <c r="A9">
        <v>4</v>
      </c>
    </row>
    <row r="10" spans="1:3">
      <c r="A10">
        <v>19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C12"/>
  <sheetViews>
    <sheetView workbookViewId="0">
      <selection activeCell="C1" sqref="C1"/>
    </sheetView>
  </sheetViews>
  <sheetFormatPr defaultColWidth="11.42578125" defaultRowHeight="12.75"/>
  <cols>
    <col min="1" max="1" width="19.28515625" customWidth="1"/>
  </cols>
  <sheetData>
    <row r="1" spans="1:3">
      <c r="A1" t="s">
        <v>124</v>
      </c>
      <c r="C1" s="25" t="str">
        <f ca="1">HYPERLINK("[LookUp.xls]sheet19!A"&amp;MONTH(TODAY()),"jump to actual month")</f>
        <v>jump to actual month</v>
      </c>
    </row>
    <row r="2" spans="1:3">
      <c r="A2" t="s">
        <v>125</v>
      </c>
      <c r="C2" s="25"/>
    </row>
    <row r="3" spans="1:3">
      <c r="A3" t="s">
        <v>126</v>
      </c>
    </row>
    <row r="4" spans="1:3">
      <c r="A4" t="s">
        <v>127</v>
      </c>
    </row>
    <row r="5" spans="1:3">
      <c r="A5" t="s">
        <v>128</v>
      </c>
    </row>
    <row r="6" spans="1:3">
      <c r="A6" t="s">
        <v>129</v>
      </c>
    </row>
    <row r="7" spans="1:3">
      <c r="A7" t="s">
        <v>130</v>
      </c>
    </row>
    <row r="8" spans="1:3">
      <c r="A8" t="s">
        <v>131</v>
      </c>
    </row>
    <row r="9" spans="1:3">
      <c r="A9" t="s">
        <v>132</v>
      </c>
    </row>
    <row r="10" spans="1:3">
      <c r="A10" t="s">
        <v>133</v>
      </c>
    </row>
    <row r="11" spans="1:3">
      <c r="A11" t="s">
        <v>134</v>
      </c>
    </row>
    <row r="12" spans="1:3">
      <c r="A12" t="s">
        <v>135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C8"/>
  <sheetViews>
    <sheetView workbookViewId="0">
      <selection activeCell="C2" sqref="C2:C5"/>
    </sheetView>
  </sheetViews>
  <sheetFormatPr defaultColWidth="11.42578125" defaultRowHeight="12.75"/>
  <cols>
    <col min="1" max="1" width="15.5703125" customWidth="1"/>
    <col min="2" max="2" width="24.5703125" customWidth="1"/>
    <col min="3" max="3" width="30.85546875" customWidth="1"/>
  </cols>
  <sheetData>
    <row r="1" spans="1:3">
      <c r="A1" s="6" t="s">
        <v>102</v>
      </c>
      <c r="B1" s="6" t="s">
        <v>103</v>
      </c>
      <c r="C1" s="6" t="s">
        <v>108</v>
      </c>
    </row>
    <row r="2" spans="1:3">
      <c r="A2" t="s">
        <v>104</v>
      </c>
      <c r="B2" t="s">
        <v>119</v>
      </c>
      <c r="C2" s="22" t="str">
        <f>HYPERLINK("http://" &amp; A2,"Click to " &amp; B2)</f>
        <v>Click to search</v>
      </c>
    </row>
    <row r="3" spans="1:3">
      <c r="A3" t="s">
        <v>105</v>
      </c>
      <c r="B3" t="s">
        <v>120</v>
      </c>
      <c r="C3" s="22" t="str">
        <f>HYPERLINK("http://" &amp; A3,"Click to " &amp; B3)</f>
        <v>Click to learn more about Microsoft</v>
      </c>
    </row>
    <row r="4" spans="1:3">
      <c r="A4" t="s">
        <v>106</v>
      </c>
      <c r="B4" t="s">
        <v>121</v>
      </c>
      <c r="C4" s="22" t="str">
        <f>HYPERLINK("http://" &amp; A4,"Click to " &amp; B4)</f>
        <v>Click to share files</v>
      </c>
    </row>
    <row r="5" spans="1:3">
      <c r="A5" t="s">
        <v>107</v>
      </c>
      <c r="B5" t="s">
        <v>122</v>
      </c>
      <c r="C5" s="22" t="str">
        <f>HYPERLINK("http://" &amp; A5,"Click to " &amp; B5)</f>
        <v>Click to look up books</v>
      </c>
    </row>
    <row r="6" spans="1:3">
      <c r="C6" s="22"/>
    </row>
    <row r="7" spans="1:3">
      <c r="C7" s="27"/>
    </row>
    <row r="8" spans="1:3">
      <c r="C8" s="26"/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10"/>
  <sheetViews>
    <sheetView workbookViewId="0">
      <selection activeCell="E2" sqref="E2"/>
    </sheetView>
  </sheetViews>
  <sheetFormatPr defaultColWidth="11.42578125" defaultRowHeight="12.75"/>
  <cols>
    <col min="1" max="2" width="11.42578125" customWidth="1"/>
    <col min="3" max="3" width="6.140625" customWidth="1"/>
    <col min="4" max="4" width="16" customWidth="1"/>
  </cols>
  <sheetData>
    <row r="1" spans="1:5">
      <c r="A1" s="6" t="s">
        <v>3</v>
      </c>
      <c r="B1" s="5" t="s">
        <v>4</v>
      </c>
      <c r="D1" s="1" t="s">
        <v>5</v>
      </c>
      <c r="E1" s="10">
        <f ca="1">TODAY()</f>
        <v>43114</v>
      </c>
    </row>
    <row r="2" spans="1:5" ht="15">
      <c r="A2" s="10">
        <f ca="1">TODAY()-5</f>
        <v>43109</v>
      </c>
      <c r="B2" s="28">
        <v>2092</v>
      </c>
      <c r="D2" s="29" t="s">
        <v>6</v>
      </c>
      <c r="E2" s="30" t="str">
        <f ca="1">ADDRESS(MATCH(TODAY(),$A$1:$A$10,1),2)</f>
        <v>$B$7</v>
      </c>
    </row>
    <row r="3" spans="1:5">
      <c r="A3" s="10">
        <f ca="1">A2+1</f>
        <v>43110</v>
      </c>
      <c r="B3" s="28">
        <v>8025</v>
      </c>
      <c r="D3" s="29" t="s">
        <v>7</v>
      </c>
      <c r="E3" s="28">
        <f ca="1">SUM(B2:INDIRECT(E2))</f>
        <v>29725</v>
      </c>
    </row>
    <row r="4" spans="1:5">
      <c r="A4" s="10">
        <f ca="1">A3+1</f>
        <v>43111</v>
      </c>
      <c r="B4" s="28">
        <v>9113</v>
      </c>
    </row>
    <row r="5" spans="1:5">
      <c r="A5" s="10">
        <f ca="1">A4+1</f>
        <v>43112</v>
      </c>
      <c r="B5" s="28">
        <v>1649</v>
      </c>
    </row>
    <row r="6" spans="1:5">
      <c r="A6" s="10">
        <f ca="1">A5+1</f>
        <v>43113</v>
      </c>
      <c r="B6" s="28">
        <v>5819</v>
      </c>
    </row>
    <row r="7" spans="1:5">
      <c r="A7" s="10">
        <f ca="1">A6+1</f>
        <v>43114</v>
      </c>
      <c r="B7" s="28">
        <v>3027</v>
      </c>
      <c r="C7" s="10"/>
    </row>
    <row r="8" spans="1:5">
      <c r="A8" s="10"/>
      <c r="B8" s="28"/>
    </row>
    <row r="9" spans="1:5">
      <c r="A9" s="10"/>
      <c r="B9" s="28"/>
    </row>
    <row r="10" spans="1:5">
      <c r="A10" s="10"/>
      <c r="B10" s="28"/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16"/>
  <sheetViews>
    <sheetView workbookViewId="0">
      <selection activeCell="B4" sqref="B4"/>
    </sheetView>
  </sheetViews>
  <sheetFormatPr defaultColWidth="11.42578125" defaultRowHeight="12.75"/>
  <cols>
    <col min="1" max="1" width="12.140625" customWidth="1"/>
    <col min="2" max="2" width="15.28515625" style="4" customWidth="1"/>
    <col min="3" max="3" width="9" customWidth="1"/>
    <col min="4" max="4" width="9.5703125" style="3" customWidth="1"/>
  </cols>
  <sheetData>
    <row r="1" spans="1:4">
      <c r="A1" s="1" t="s">
        <v>2</v>
      </c>
      <c r="B1" s="2" t="s">
        <v>24</v>
      </c>
    </row>
    <row r="2" spans="1:4">
      <c r="A2" s="1" t="s">
        <v>19</v>
      </c>
      <c r="B2" s="33" t="str">
        <f>VLOOKUP($B$1,$A$7:$D$16,2,FALSE)</f>
        <v>product 3</v>
      </c>
    </row>
    <row r="3" spans="1:4">
      <c r="A3" s="1" t="s">
        <v>20</v>
      </c>
      <c r="B3" s="33">
        <f>VLOOKUP($B$1,$A$7:$D$16,3,FALSE)</f>
        <v>75</v>
      </c>
    </row>
    <row r="4" spans="1:4">
      <c r="A4" s="1" t="s">
        <v>21</v>
      </c>
      <c r="B4" s="33">
        <f>VLOOKUP($B$1,$A$7:$D$16,4,FALSE)</f>
        <v>5</v>
      </c>
    </row>
    <row r="6" spans="1:4">
      <c r="A6" s="5" t="s">
        <v>2</v>
      </c>
      <c r="B6" s="6" t="s">
        <v>19</v>
      </c>
      <c r="C6" s="6" t="s">
        <v>20</v>
      </c>
      <c r="D6" s="5" t="s">
        <v>21</v>
      </c>
    </row>
    <row r="7" spans="1:4">
      <c r="A7" s="3" t="s">
        <v>22</v>
      </c>
      <c r="B7" t="s">
        <v>32</v>
      </c>
      <c r="C7" s="32">
        <v>3</v>
      </c>
      <c r="D7" s="3">
        <v>7</v>
      </c>
    </row>
    <row r="8" spans="1:4">
      <c r="A8" s="3" t="s">
        <v>23</v>
      </c>
      <c r="B8" t="s">
        <v>33</v>
      </c>
      <c r="C8" s="32">
        <v>42</v>
      </c>
      <c r="D8" s="3">
        <v>1</v>
      </c>
    </row>
    <row r="9" spans="1:4">
      <c r="A9" s="3" t="s">
        <v>24</v>
      </c>
      <c r="B9" t="s">
        <v>34</v>
      </c>
      <c r="C9" s="32">
        <v>75</v>
      </c>
      <c r="D9" s="3">
        <v>5</v>
      </c>
    </row>
    <row r="10" spans="1:4">
      <c r="A10" s="3" t="s">
        <v>25</v>
      </c>
      <c r="B10" t="s">
        <v>35</v>
      </c>
      <c r="C10" s="32">
        <v>87</v>
      </c>
      <c r="D10" s="3">
        <v>9</v>
      </c>
    </row>
    <row r="11" spans="1:4">
      <c r="A11" s="3" t="s">
        <v>26</v>
      </c>
      <c r="B11" t="s">
        <v>36</v>
      </c>
      <c r="C11" s="32">
        <v>44</v>
      </c>
      <c r="D11" s="3">
        <v>14</v>
      </c>
    </row>
    <row r="12" spans="1:4">
      <c r="A12" s="3" t="s">
        <v>27</v>
      </c>
      <c r="B12" t="s">
        <v>37</v>
      </c>
      <c r="C12" s="32">
        <v>35</v>
      </c>
      <c r="D12" s="3">
        <v>5</v>
      </c>
    </row>
    <row r="13" spans="1:4">
      <c r="A13" s="3" t="s">
        <v>28</v>
      </c>
      <c r="B13" t="s">
        <v>38</v>
      </c>
      <c r="C13" s="32">
        <v>81</v>
      </c>
      <c r="D13" s="3">
        <v>1</v>
      </c>
    </row>
    <row r="14" spans="1:4">
      <c r="A14" s="3" t="s">
        <v>29</v>
      </c>
      <c r="B14" t="s">
        <v>39</v>
      </c>
      <c r="C14" s="32">
        <v>42</v>
      </c>
      <c r="D14" s="3">
        <v>34</v>
      </c>
    </row>
    <row r="15" spans="1:4">
      <c r="A15" s="3" t="s">
        <v>30</v>
      </c>
      <c r="B15" t="s">
        <v>40</v>
      </c>
      <c r="C15" s="32">
        <v>34</v>
      </c>
      <c r="D15" s="3">
        <v>2</v>
      </c>
    </row>
    <row r="16" spans="1:4">
      <c r="A16" s="3" t="s">
        <v>31</v>
      </c>
      <c r="B16" t="s">
        <v>41</v>
      </c>
      <c r="C16" s="32">
        <v>74</v>
      </c>
      <c r="D16" s="3">
        <v>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2" sqref="D2"/>
    </sheetView>
  </sheetViews>
  <sheetFormatPr defaultRowHeight="12.75"/>
  <sheetData>
    <row r="1" spans="1:5">
      <c r="A1" s="6" t="s">
        <v>8</v>
      </c>
      <c r="B1" s="6" t="s">
        <v>116</v>
      </c>
      <c r="D1" s="1" t="s">
        <v>15</v>
      </c>
      <c r="E1" s="1" t="s">
        <v>20</v>
      </c>
    </row>
    <row r="2" spans="1:5">
      <c r="A2" s="31">
        <v>121.99</v>
      </c>
      <c r="B2" t="s">
        <v>9</v>
      </c>
      <c r="D2" t="str">
        <f>VLOOKUP(MIN(A2:A10),A2:B10,2,FALSE)</f>
        <v>Butcher</v>
      </c>
      <c r="E2" s="31">
        <f>MIN(A2:A10)</f>
        <v>99.99</v>
      </c>
    </row>
    <row r="3" spans="1:5">
      <c r="A3" s="31">
        <v>122.99</v>
      </c>
      <c r="B3" t="s">
        <v>10</v>
      </c>
    </row>
    <row r="4" spans="1:5">
      <c r="A4" s="31">
        <v>119.99</v>
      </c>
      <c r="B4" t="s">
        <v>11</v>
      </c>
    </row>
    <row r="5" spans="1:5">
      <c r="A5" s="31">
        <v>131.9</v>
      </c>
      <c r="B5" t="s">
        <v>12</v>
      </c>
    </row>
    <row r="6" spans="1:5">
      <c r="A6" s="31">
        <v>122.98</v>
      </c>
      <c r="B6" t="s">
        <v>13</v>
      </c>
    </row>
    <row r="7" spans="1:5">
      <c r="A7" s="31">
        <v>139.75</v>
      </c>
      <c r="B7" t="s">
        <v>14</v>
      </c>
    </row>
    <row r="8" spans="1:5">
      <c r="A8" s="31">
        <v>125.65</v>
      </c>
      <c r="B8" t="s">
        <v>16</v>
      </c>
    </row>
    <row r="9" spans="1:5">
      <c r="A9" s="31">
        <v>99.99</v>
      </c>
      <c r="B9" t="s">
        <v>17</v>
      </c>
    </row>
    <row r="10" spans="1:5">
      <c r="A10" s="31">
        <v>124.5</v>
      </c>
      <c r="B10" t="s">
        <v>18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7"/>
  <sheetViews>
    <sheetView workbookViewId="0">
      <selection activeCell="B7" sqref="B7"/>
    </sheetView>
  </sheetViews>
  <sheetFormatPr defaultColWidth="11.42578125" defaultRowHeight="12.75"/>
  <cols>
    <col min="1" max="1" width="14.7109375" customWidth="1"/>
  </cols>
  <sheetData>
    <row r="1" spans="1:6">
      <c r="A1" s="39"/>
      <c r="B1" s="40" t="s">
        <v>42</v>
      </c>
      <c r="C1" s="40" t="s">
        <v>43</v>
      </c>
      <c r="D1" s="40" t="s">
        <v>44</v>
      </c>
      <c r="E1" s="40" t="s">
        <v>45</v>
      </c>
      <c r="F1" s="38"/>
    </row>
    <row r="2" spans="1:6">
      <c r="A2" s="29" t="s">
        <v>4</v>
      </c>
      <c r="B2" s="37">
        <v>6700</v>
      </c>
      <c r="C2" s="37">
        <v>7921</v>
      </c>
      <c r="D2" s="37">
        <v>4072</v>
      </c>
      <c r="E2" s="37">
        <v>5791</v>
      </c>
      <c r="F2" s="38"/>
    </row>
    <row r="3" spans="1:6">
      <c r="A3" s="29" t="s">
        <v>46</v>
      </c>
      <c r="B3" s="37">
        <v>804</v>
      </c>
      <c r="C3" s="37">
        <v>1371</v>
      </c>
      <c r="D3" s="37">
        <v>5776</v>
      </c>
      <c r="E3" s="37">
        <v>4501</v>
      </c>
      <c r="F3" s="38"/>
    </row>
    <row r="6" spans="1:6">
      <c r="A6" s="5" t="s">
        <v>47</v>
      </c>
      <c r="B6" s="5" t="s">
        <v>4</v>
      </c>
      <c r="C6" s="5" t="s">
        <v>46</v>
      </c>
    </row>
    <row r="7" spans="1:6">
      <c r="A7" s="34" t="s">
        <v>43</v>
      </c>
      <c r="B7" s="36">
        <f>HLOOKUP($A$7,$B$1:$E$3,2,FALSE)</f>
        <v>7921</v>
      </c>
      <c r="C7" s="35">
        <f>HLOOKUP($A$7,$B$1:$E$3,3,FALSE)</f>
        <v>1371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"/>
  <sheetViews>
    <sheetView workbookViewId="0">
      <selection activeCell="A2" sqref="A2:A5"/>
    </sheetView>
  </sheetViews>
  <sheetFormatPr defaultColWidth="11.42578125" defaultRowHeight="12.75"/>
  <cols>
    <col min="1" max="1" width="11.42578125" customWidth="1"/>
    <col min="2" max="2" width="5.5703125" customWidth="1"/>
    <col min="3" max="3" width="9.42578125" customWidth="1"/>
  </cols>
  <sheetData>
    <row r="1" spans="1:7">
      <c r="A1" s="11">
        <v>38784</v>
      </c>
      <c r="B1" s="11"/>
      <c r="D1" s="12">
        <v>38782</v>
      </c>
      <c r="E1" s="12">
        <v>38783</v>
      </c>
      <c r="F1" s="12">
        <v>38784</v>
      </c>
      <c r="G1" s="12">
        <v>38785</v>
      </c>
    </row>
    <row r="2" spans="1:7" ht="14.25" customHeight="1">
      <c r="A2" s="43">
        <f>HLOOKUP($A$1,$D$1:$G$5,(ROW()))</f>
        <v>3909</v>
      </c>
      <c r="B2" s="41"/>
      <c r="C2" s="1" t="s">
        <v>42</v>
      </c>
      <c r="D2" s="42">
        <v>2814</v>
      </c>
      <c r="E2" s="42">
        <v>1508</v>
      </c>
      <c r="F2" s="42">
        <v>3909</v>
      </c>
      <c r="G2" s="42">
        <v>1823</v>
      </c>
    </row>
    <row r="3" spans="1:7">
      <c r="A3" s="43">
        <f>HLOOKUP($A$1,$D$1:$G$5,(ROW()))</f>
        <v>1684</v>
      </c>
      <c r="B3" s="41"/>
      <c r="C3" s="1" t="s">
        <v>43</v>
      </c>
      <c r="D3" s="42">
        <v>3215</v>
      </c>
      <c r="E3" s="42">
        <v>1800</v>
      </c>
      <c r="F3" s="42">
        <v>1684</v>
      </c>
      <c r="G3" s="42">
        <v>2984</v>
      </c>
    </row>
    <row r="4" spans="1:7">
      <c r="A4" s="43">
        <f>HLOOKUP($A$1,$D$1:$G$5,(ROW()))</f>
        <v>4020</v>
      </c>
      <c r="B4" s="41"/>
      <c r="C4" s="1" t="s">
        <v>44</v>
      </c>
      <c r="D4" s="42">
        <v>1906</v>
      </c>
      <c r="E4" s="42">
        <v>3554</v>
      </c>
      <c r="F4" s="42">
        <v>4020</v>
      </c>
      <c r="G4" s="42">
        <v>4133</v>
      </c>
    </row>
    <row r="5" spans="1:7">
      <c r="A5" s="43">
        <f>HLOOKUP($A$1,$D$1:$G$5,(ROW()))</f>
        <v>1663</v>
      </c>
      <c r="B5" s="41"/>
      <c r="C5" s="1" t="s">
        <v>45</v>
      </c>
      <c r="D5" s="42">
        <v>4290</v>
      </c>
      <c r="E5" s="42">
        <v>4255</v>
      </c>
      <c r="F5" s="42">
        <v>1663</v>
      </c>
      <c r="G5" s="42">
        <v>4410</v>
      </c>
    </row>
    <row r="7" spans="1:7" ht="13.5">
      <c r="A7" s="53" t="str">
        <f>"SUM = " &amp; TEXT(SUM(A2:A5),"$#,000.00")</f>
        <v>SUM = $11,276.00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3" sqref="A3:A8"/>
    </sheetView>
  </sheetViews>
  <sheetFormatPr defaultRowHeight="12.75"/>
  <cols>
    <col min="1" max="1" width="21" customWidth="1"/>
    <col min="2" max="2" width="10.7109375" customWidth="1"/>
    <col min="3" max="3" width="10" customWidth="1"/>
    <col min="4" max="4" width="10.140625" customWidth="1"/>
    <col min="5" max="5" width="10.140625" bestFit="1" customWidth="1"/>
  </cols>
  <sheetData>
    <row r="1" spans="1:6">
      <c r="A1" s="13">
        <v>11</v>
      </c>
    </row>
    <row r="2" spans="1:6" ht="23.25" customHeight="1">
      <c r="A2" s="6" t="str">
        <f>"important dates in month " &amp; A1</f>
        <v>important dates in month 11</v>
      </c>
      <c r="C2" s="5">
        <v>9</v>
      </c>
      <c r="D2" s="5">
        <v>10</v>
      </c>
      <c r="E2" s="5">
        <v>11</v>
      </c>
      <c r="F2" s="5">
        <v>12</v>
      </c>
    </row>
    <row r="3" spans="1:6">
      <c r="A3" s="16">
        <f>IF(HLOOKUP($A$1,$C$2:$F$11,ROW()-1,FALSE)=0,"",HLOOKUP($A$1,$C$2:$F$11,ROW()-1,FALSE))</f>
        <v>38662</v>
      </c>
      <c r="C3" s="10">
        <v>38614</v>
      </c>
      <c r="D3" s="10">
        <v>38638</v>
      </c>
      <c r="E3" s="10">
        <v>38662</v>
      </c>
      <c r="F3" s="10">
        <v>38689</v>
      </c>
    </row>
    <row r="4" spans="1:6">
      <c r="A4" s="16">
        <f>IF(HLOOKUP($A$1,$C$2:$F$11,ROW()-1,FALSE)=0,"",HLOOKUP($A$1,$C$2:$F$11,ROW()-1,FALSE))</f>
        <v>38667</v>
      </c>
      <c r="D4" s="10">
        <v>38649</v>
      </c>
      <c r="E4" s="10">
        <v>38667</v>
      </c>
    </row>
    <row r="5" spans="1:6">
      <c r="A5" s="16">
        <f>IF(HLOOKUP($A$1,$C$2:$F$11,ROW()-1,FALSE)=0,"",HLOOKUP($A$1,$C$2:$F$11,ROW()-1,FALSE))</f>
        <v>38684</v>
      </c>
      <c r="D5" s="10">
        <v>38650</v>
      </c>
      <c r="E5" s="10">
        <v>38684</v>
      </c>
    </row>
    <row r="6" spans="1:6">
      <c r="A6" s="16" t="str">
        <f>IF(HLOOKUP($A$1,$C$2:$F$11,ROW()-1,FALSE)=0,"",HLOOKUP($A$1,$C$2:$F14,ROW()-1,FALSE))</f>
        <v/>
      </c>
    </row>
    <row r="7" spans="1:6">
      <c r="A7" s="16" t="str">
        <f>IF(HLOOKUP($A$1,$C$2:$F$11,ROW(),FALSE)=0,"",HLOOKUP($A$1,$C$2:$F15,ROW(),FALSE))</f>
        <v/>
      </c>
    </row>
    <row r="8" spans="1:6">
      <c r="A8" s="16" t="str">
        <f>IF(HLOOKUP($A$1,$C$2:$F$11,ROW(),FALSE)=0,"",HLOOKUP($A$1,$C$2:$F16,ROW(),FALSE))</f>
        <v/>
      </c>
    </row>
    <row r="9" spans="1:6">
      <c r="A9" s="16" t="str">
        <f>IF(HLOOKUP($A$1,$C$2:$F$11,ROW(),FALSE)=0,"",HLOOKUP($A$1,$C$2:$F17,ROW(),FALSE))</f>
        <v/>
      </c>
    </row>
    <row r="12" spans="1:6">
      <c r="E12" t="s">
        <v>109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10"/>
  <sheetViews>
    <sheetView workbookViewId="0">
      <selection activeCell="C9" sqref="C9"/>
    </sheetView>
  </sheetViews>
  <sheetFormatPr defaultColWidth="11.42578125" defaultRowHeight="12.75"/>
  <cols>
    <col min="1" max="1" width="11.42578125" customWidth="1"/>
    <col min="2" max="2" width="14.5703125" customWidth="1"/>
  </cols>
  <sheetData>
    <row r="1" spans="1:3">
      <c r="A1" s="5" t="s">
        <v>48</v>
      </c>
      <c r="B1" s="6" t="s">
        <v>50</v>
      </c>
      <c r="C1" s="5" t="s">
        <v>60</v>
      </c>
    </row>
    <row r="2" spans="1:3">
      <c r="A2" s="3" t="s">
        <v>55</v>
      </c>
      <c r="B2" t="s">
        <v>49</v>
      </c>
      <c r="C2" s="3">
        <v>1</v>
      </c>
    </row>
    <row r="3" spans="1:3">
      <c r="A3" s="3" t="s">
        <v>56</v>
      </c>
      <c r="B3" t="s">
        <v>51</v>
      </c>
      <c r="C3" s="3">
        <v>2</v>
      </c>
    </row>
    <row r="4" spans="1:3">
      <c r="A4" s="3" t="s">
        <v>57</v>
      </c>
      <c r="B4" t="s">
        <v>52</v>
      </c>
      <c r="C4" s="3">
        <v>4</v>
      </c>
    </row>
    <row r="5" spans="1:3">
      <c r="A5" s="3" t="s">
        <v>58</v>
      </c>
      <c r="B5" t="s">
        <v>53</v>
      </c>
      <c r="C5" s="3">
        <v>3</v>
      </c>
    </row>
    <row r="6" spans="1:3">
      <c r="A6" s="3" t="s">
        <v>59</v>
      </c>
      <c r="B6" t="s">
        <v>54</v>
      </c>
      <c r="C6" s="3">
        <v>5</v>
      </c>
    </row>
    <row r="7" spans="1:3">
      <c r="A7" s="3"/>
    </row>
    <row r="8" spans="1:3">
      <c r="A8" s="3"/>
    </row>
    <row r="9" spans="1:3">
      <c r="A9" s="14" t="s">
        <v>57</v>
      </c>
      <c r="B9" s="8" t="str">
        <f>LOOKUP($A$9,$A$1:$B$8)</f>
        <v>food</v>
      </c>
      <c r="C9" s="14">
        <f>LOOKUP($A$9,$A$1:$C$8)</f>
        <v>4</v>
      </c>
    </row>
    <row r="10" spans="1:3">
      <c r="A10" s="3"/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ADDRESS-MATCH-MAX</vt:lpstr>
      <vt:lpstr>ADDRESS-MATCH-MIN</vt:lpstr>
      <vt:lpstr>ADDRESS-MATCH-TODAY</vt:lpstr>
      <vt:lpstr>VLOOKUP</vt:lpstr>
      <vt:lpstr>VLOOKUP-MIN</vt:lpstr>
      <vt:lpstr>HLOOKUP</vt:lpstr>
      <vt:lpstr>HLOOKUP-ROW</vt:lpstr>
      <vt:lpstr>HLOOKUP (2)</vt:lpstr>
      <vt:lpstr>LOOKUP</vt:lpstr>
      <vt:lpstr>LOOKUP (2)</vt:lpstr>
      <vt:lpstr>INDEX-MATCH</vt:lpstr>
      <vt:lpstr>INDIRECT</vt:lpstr>
      <vt:lpstr>INDIRECT (2)</vt:lpstr>
      <vt:lpstr>INDEX-COUNTBLANK</vt:lpstr>
      <vt:lpstr>INDEX-COUNTA</vt:lpstr>
      <vt:lpstr>MONTH-TODAY</vt:lpstr>
      <vt:lpstr>SUMIF-OFFSET</vt:lpstr>
      <vt:lpstr>OFFSET-COLUMN</vt:lpstr>
      <vt:lpstr>OFFSET-ROW-COLUMN</vt:lpstr>
      <vt:lpstr>HYPERLINK</vt:lpstr>
      <vt:lpstr>HYPERLINK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</dc:creator>
  <cp:lastModifiedBy>Brian Moriarty</cp:lastModifiedBy>
  <dcterms:created xsi:type="dcterms:W3CDTF">2003-10-21T07:06:23Z</dcterms:created>
  <dcterms:modified xsi:type="dcterms:W3CDTF">2018-01-14T18:18:26Z</dcterms:modified>
</cp:coreProperties>
</file>